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p-051722\Público Técnicos\#PROJETOS\2. PAVIMENTAÇÃO\9. Rua Carlos de Carvalho e Rua Alberto Bento\1. ATUALIZAÇÃO DATA BASE_2021\"/>
    </mc:Choice>
  </mc:AlternateContent>
  <xr:revisionPtr revIDLastSave="0" documentId="13_ncr:1_{F7DB138F-9596-4937-B5F0-500F6D6C515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ORÇAMENTO" sheetId="1" r:id="rId1"/>
    <sheet name="CRONOGRAMA" sheetId="2" r:id="rId2"/>
  </sheets>
  <externalReferences>
    <externalReference r:id="rId3"/>
    <externalReference r:id="rId4"/>
  </externalReferences>
  <definedNames>
    <definedName name="_xlnm._FilterDatabase" localSheetId="0" hidden="1">ORÇAMENTO!$A$7:$I$148</definedName>
    <definedName name="_xlnm.Print_Area" localSheetId="1">CRONOGRAMA!$A$1:$H$45</definedName>
    <definedName name="_xlnm.Print_Area" localSheetId="0">ORÇAMENTO!$A$1:$N$162</definedName>
    <definedName name="CRONO.MaxParc" hidden="1">[1]CRONO!$G1048576+[1]CRONO!A1</definedName>
    <definedName name="ORÇAMENTO.BancoRef" hidden="1">ORÇAMENTO!$F$8</definedName>
    <definedName name="ORÇAMENTO.CustoUnitario" hidden="1">ROUND(ORÇAMENTO!$U1,15-13*ORÇAMENTO!$AF$8)</definedName>
    <definedName name="ORÇAMENTO.PrecoUnitarioLicitado" hidden="1">ORÇAMENTO!$AL1</definedName>
    <definedName name="REFERENCIA.Unidade" hidden="1">IF(ISNUMBER(ORÇAMENTO!$AF1),OFFSET(INDIRECT(ORÇAMENTO.BancoRef),ORÇAMENTO!$AF1-1,4,1),"-")</definedName>
    <definedName name="SomaAgrup" hidden="1">SUMIF(OFFSET(ORÇAMENTO!$C1,1,0,ORÇAMENTO!$D1),"S",OFFSET(ORÇAMENTO!A1,1,0,ORÇAMENTO!$D1))</definedName>
    <definedName name="TIPOORCAMENTO" hidden="1">IF(VALUE([2]MENU!$O$3)=2,"Licitado","Proposto")</definedName>
    <definedName name="_xlnm.Print_Titles" localSheetId="0">ORÇAMENTO!$1:$7</definedName>
    <definedName name="VTOTAL1" hidden="1">ROUND(ORÇAMENTO!$T1*ORÇAMENTO!$W1,15-13*ORÇAMENTO!$AF$11)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8" i="2" l="1"/>
  <c r="B27" i="2"/>
  <c r="B26" i="2"/>
  <c r="B25" i="2"/>
  <c r="B24" i="2"/>
  <c r="B23" i="2"/>
  <c r="B22" i="2"/>
  <c r="B19" i="2"/>
  <c r="B18" i="2"/>
  <c r="B17" i="2"/>
  <c r="B16" i="2"/>
  <c r="B15" i="2"/>
  <c r="B14" i="2"/>
  <c r="B13" i="2"/>
  <c r="B12" i="2"/>
  <c r="B11" i="2" l="1"/>
  <c r="B10" i="2"/>
  <c r="C3" i="2"/>
  <c r="C2" i="2"/>
  <c r="C1" i="2"/>
  <c r="A25" i="2" l="1"/>
  <c r="A24" i="2"/>
  <c r="A23" i="2"/>
  <c r="A22" i="2"/>
  <c r="B21" i="2"/>
  <c r="B9" i="2"/>
  <c r="K39" i="1" l="1"/>
  <c r="K49" i="1" l="1"/>
  <c r="K45" i="1"/>
  <c r="K43" i="1"/>
  <c r="K42" i="1"/>
  <c r="K44" i="1"/>
  <c r="K46" i="1"/>
  <c r="K47" i="1"/>
  <c r="K48" i="1"/>
  <c r="K50" i="1"/>
  <c r="K51" i="1"/>
  <c r="K52" i="1"/>
  <c r="K41" i="1"/>
  <c r="K34" i="1" l="1"/>
  <c r="K38" i="1" l="1"/>
  <c r="K35" i="1"/>
  <c r="K18" i="1"/>
  <c r="K17" i="1"/>
  <c r="K16" i="1"/>
  <c r="K32" i="1" l="1"/>
  <c r="K33" i="1"/>
  <c r="K12" i="1" l="1"/>
  <c r="L12" i="1" s="1"/>
  <c r="K11" i="1"/>
  <c r="L11" i="1" s="1"/>
  <c r="L16" i="1"/>
  <c r="L17" i="1"/>
  <c r="L18" i="1"/>
  <c r="L21" i="1"/>
  <c r="L22" i="1"/>
  <c r="L23" i="1"/>
  <c r="L25" i="1"/>
  <c r="L26" i="1"/>
  <c r="L27" i="1"/>
  <c r="L28" i="1"/>
  <c r="L29" i="1"/>
  <c r="L30" i="1"/>
  <c r="L32" i="1"/>
  <c r="L33" i="1"/>
  <c r="L34" i="1"/>
  <c r="L35" i="1"/>
  <c r="L36" i="1"/>
  <c r="L37" i="1"/>
  <c r="L38" i="1"/>
  <c r="L39" i="1"/>
  <c r="L41" i="1"/>
  <c r="L42" i="1"/>
  <c r="L43" i="1"/>
  <c r="L44" i="1"/>
  <c r="L45" i="1"/>
  <c r="L46" i="1"/>
  <c r="L47" i="1"/>
  <c r="L48" i="1"/>
  <c r="L49" i="1"/>
  <c r="L50" i="1"/>
  <c r="L51" i="1"/>
  <c r="L52" i="1"/>
  <c r="L54" i="1"/>
  <c r="L55" i="1"/>
  <c r="L99" i="1"/>
  <c r="L101" i="1"/>
  <c r="N99" i="1" l="1"/>
  <c r="N47" i="1"/>
  <c r="N35" i="1"/>
  <c r="N21" i="1"/>
  <c r="N55" i="1"/>
  <c r="N43" i="1"/>
  <c r="N29" i="1"/>
  <c r="N18" i="1"/>
  <c r="N11" i="1"/>
  <c r="N45" i="1"/>
  <c r="N42" i="1"/>
  <c r="N37" i="1"/>
  <c r="N33" i="1"/>
  <c r="N28" i="1"/>
  <c r="N23" i="1"/>
  <c r="N17" i="1"/>
  <c r="N51" i="1"/>
  <c r="N39" i="1"/>
  <c r="N30" i="1"/>
  <c r="N26" i="1"/>
  <c r="N50" i="1"/>
  <c r="N46" i="1"/>
  <c r="N38" i="1"/>
  <c r="N34" i="1"/>
  <c r="N25" i="1"/>
  <c r="N12" i="1"/>
  <c r="N54" i="1"/>
  <c r="N49" i="1"/>
  <c r="N101" i="1"/>
  <c r="N52" i="1"/>
  <c r="N48" i="1"/>
  <c r="N41" i="1"/>
  <c r="N36" i="1"/>
  <c r="N32" i="1"/>
  <c r="N27" i="1"/>
  <c r="N22" i="1"/>
  <c r="N16" i="1"/>
  <c r="N44" i="1"/>
  <c r="O48" i="1" l="1"/>
  <c r="O46" i="1"/>
  <c r="O23" i="1"/>
  <c r="O37" i="1"/>
  <c r="O18" i="1"/>
  <c r="O44" i="1"/>
  <c r="O27" i="1"/>
  <c r="O32" i="1"/>
  <c r="O49" i="1"/>
  <c r="O38" i="1"/>
  <c r="O26" i="1"/>
  <c r="O51" i="1"/>
  <c r="O33" i="1"/>
  <c r="O11" i="1"/>
  <c r="O55" i="1"/>
  <c r="O99" i="1"/>
  <c r="O54" i="1"/>
  <c r="O17" i="1"/>
  <c r="O21" i="1"/>
  <c r="O41" i="1"/>
  <c r="O101" i="1"/>
  <c r="O25" i="1"/>
  <c r="O34" i="1"/>
  <c r="O50" i="1"/>
  <c r="O39" i="1"/>
  <c r="O28" i="1"/>
  <c r="O45" i="1"/>
  <c r="O43" i="1"/>
  <c r="O47" i="1"/>
  <c r="O30" i="1"/>
  <c r="O29" i="1"/>
  <c r="O16" i="1"/>
  <c r="O22" i="1"/>
  <c r="O36" i="1"/>
  <c r="O52" i="1"/>
  <c r="O12" i="1"/>
  <c r="O42" i="1"/>
  <c r="O35" i="1"/>
  <c r="K14" i="1" l="1"/>
  <c r="N14" i="1" s="1"/>
  <c r="O14" i="1" s="1"/>
  <c r="L14" i="1" l="1"/>
  <c r="N8" i="1"/>
  <c r="K8" i="1" s="1"/>
  <c r="N102" i="1" l="1"/>
</calcChain>
</file>

<file path=xl/sharedStrings.xml><?xml version="1.0" encoding="utf-8"?>
<sst xmlns="http://schemas.openxmlformats.org/spreadsheetml/2006/main" count="559" uniqueCount="297">
  <si>
    <t>SERVIÇOS INICIAIS</t>
  </si>
  <si>
    <t>ADMINISTRAÇÃO LOCAL</t>
  </si>
  <si>
    <t>95875</t>
  </si>
  <si>
    <t>DRENAGEM</t>
  </si>
  <si>
    <t>96396</t>
  </si>
  <si>
    <t>96401</t>
  </si>
  <si>
    <t>72947</t>
  </si>
  <si>
    <t>SINALIZACAO HORIZONTAL COM TINTA RETRORREFLETIVA A BASE DE RESINA ACRILICA COM MICROESFERAS DE VIDRO</t>
  </si>
  <si>
    <t>1.</t>
  </si>
  <si>
    <t>1.1.</t>
  </si>
  <si>
    <t>1.1.0.1.</t>
  </si>
  <si>
    <t>1.2.</t>
  </si>
  <si>
    <t>1.2.0.1.</t>
  </si>
  <si>
    <t>1.3.</t>
  </si>
  <si>
    <t>1.3.0.1.</t>
  </si>
  <si>
    <t>1.4.</t>
  </si>
  <si>
    <t>1.5.</t>
  </si>
  <si>
    <t>1.6.</t>
  </si>
  <si>
    <t>1.7.</t>
  </si>
  <si>
    <t>M2</t>
  </si>
  <si>
    <t>UNID.</t>
  </si>
  <si>
    <t>M3</t>
  </si>
  <si>
    <t>M3XKM</t>
  </si>
  <si>
    <t>M</t>
  </si>
  <si>
    <t>UN</t>
  </si>
  <si>
    <t>PLANILHA ORÇAMENTÁRIA</t>
  </si>
  <si>
    <t>ITEM</t>
  </si>
  <si>
    <t>CÓDIGO</t>
  </si>
  <si>
    <t>DESCRIÇÃO</t>
  </si>
  <si>
    <t>CUSTO UNITÁRIO</t>
  </si>
  <si>
    <t>TOTAL</t>
  </si>
  <si>
    <t>%</t>
  </si>
  <si>
    <t>PREÇO UNITÁRIO</t>
  </si>
  <si>
    <t>Acum. Anterior</t>
  </si>
  <si>
    <t>Período</t>
  </si>
  <si>
    <t>Acum. Incl. Período</t>
  </si>
  <si>
    <t>Evolução Física (Qtde.)</t>
  </si>
  <si>
    <t>Evolução Financeira (R$)</t>
  </si>
  <si>
    <t>Boletim de medição 1</t>
  </si>
  <si>
    <t>QTDE.</t>
  </si>
  <si>
    <t>_____________________________________________</t>
  </si>
  <si>
    <t>Data: 11/10/2019</t>
  </si>
  <si>
    <t>RESPONSÁVEL SBS ENGENHARIA LTDA.</t>
  </si>
  <si>
    <t>TOTAL BM 01</t>
  </si>
  <si>
    <t>1.6.1.</t>
  </si>
  <si>
    <t>1.6.1.1.</t>
  </si>
  <si>
    <t>1.6.1.2.</t>
  </si>
  <si>
    <t>1.6.1.3.</t>
  </si>
  <si>
    <t>1.6.2.</t>
  </si>
  <si>
    <t>1.6.2.1.</t>
  </si>
  <si>
    <t>1.6.2.2.</t>
  </si>
  <si>
    <t>1.8.</t>
  </si>
  <si>
    <t>1.9.</t>
  </si>
  <si>
    <t>96399</t>
  </si>
  <si>
    <t>93176</t>
  </si>
  <si>
    <t>COMP-10</t>
  </si>
  <si>
    <t>PLACA DE OBRA EM CHAPA DE ACO GALVANIZADO</t>
  </si>
  <si>
    <t>TRANSPORTE DE MATERIAL ASFALTICO, COM CAMINHÃO COM CAPACIDADE DE 30000 L EM RODOVIA PAVIMENTADA PARA DISTÂNCIAS MÉDIAS DE TRANSPORTE SUPERIORES A 100 KM. AF_02/2016</t>
  </si>
  <si>
    <t>SINALIZAÇÃO</t>
  </si>
  <si>
    <t>TXKM</t>
  </si>
  <si>
    <t>UNIDADE</t>
  </si>
  <si>
    <t>96622</t>
  </si>
  <si>
    <t>LASTRO COM MATERIAL GRANULAR, APLICAÇÃO EM PISOS OU RADIERS, ESPESSURA DE *5 CM*. AF_08/2017</t>
  </si>
  <si>
    <t>UNID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</si>
  <si>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</si>
  <si>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</si>
  <si>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97914</t>
  </si>
  <si>
    <t>96001</t>
  </si>
  <si>
    <t>2.</t>
  </si>
  <si>
    <t>2.1.</t>
  </si>
  <si>
    <t>2.1.0.1.</t>
  </si>
  <si>
    <t>2.2.</t>
  </si>
  <si>
    <t>2.2.0.1.</t>
  </si>
  <si>
    <t>2.3.</t>
  </si>
  <si>
    <t>2.3.0.1.</t>
  </si>
  <si>
    <t>2.4.</t>
  </si>
  <si>
    <t>2.5.</t>
  </si>
  <si>
    <t>2.6.</t>
  </si>
  <si>
    <t>2.7.</t>
  </si>
  <si>
    <t>2.7.0.1.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</si>
  <si>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</si>
  <si>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</si>
  <si>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</si>
  <si>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</si>
  <si>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</si>
  <si>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</si>
  <si>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</si>
  <si>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</si>
  <si>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</si>
  <si>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</si>
  <si>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Total:</t>
  </si>
  <si>
    <t>Parcelas/Meses</t>
  </si>
  <si>
    <t>RESPONSÁVEL PELA PROPOSTA</t>
  </si>
  <si>
    <t>1.1.0.2.</t>
  </si>
  <si>
    <t>1.4.1.</t>
  </si>
  <si>
    <t>1.4.1.1.</t>
  </si>
  <si>
    <t>1.4.1.2.</t>
  </si>
  <si>
    <t>1.4.1.3.</t>
  </si>
  <si>
    <t>1.4.2.</t>
  </si>
  <si>
    <t>1.4.2.1.</t>
  </si>
  <si>
    <t>1.4.2.2.</t>
  </si>
  <si>
    <t>1.4.2.3.</t>
  </si>
  <si>
    <t>1.4.2.4.</t>
  </si>
  <si>
    <t>1.4.3.</t>
  </si>
  <si>
    <t>1.4.3.1.</t>
  </si>
  <si>
    <t>1.5.1.</t>
  </si>
  <si>
    <t>1.5.1.1.</t>
  </si>
  <si>
    <t>1.6.3.</t>
  </si>
  <si>
    <t>1.6.3.1.</t>
  </si>
  <si>
    <t>1.6.3.2.</t>
  </si>
  <si>
    <t>1.6.4.</t>
  </si>
  <si>
    <t>1.6.4.1.</t>
  </si>
  <si>
    <t>1.6.4.2.</t>
  </si>
  <si>
    <t>1.6.4.3.</t>
  </si>
  <si>
    <t>1.6.4.4.</t>
  </si>
  <si>
    <t>1.6.4.5.</t>
  </si>
  <si>
    <t>1.6.4.6.</t>
  </si>
  <si>
    <t>1.9.1.</t>
  </si>
  <si>
    <t>1.9.1.1.</t>
  </si>
  <si>
    <t>1.9.1.2.</t>
  </si>
  <si>
    <t>1.9.2.</t>
  </si>
  <si>
    <t>1.9.2.1.</t>
  </si>
  <si>
    <t>1.9.2.2.</t>
  </si>
  <si>
    <t>1.10.</t>
  </si>
  <si>
    <t>COMP-17</t>
  </si>
  <si>
    <t>COMP-18</t>
  </si>
  <si>
    <t>COMP-14</t>
  </si>
  <si>
    <t>COMP-15</t>
  </si>
  <si>
    <t>9213 DAER</t>
  </si>
  <si>
    <t>COMP-05</t>
  </si>
  <si>
    <t>COMP-23</t>
  </si>
  <si>
    <t>100577</t>
  </si>
  <si>
    <t>96402</t>
  </si>
  <si>
    <t>COMP-04</t>
  </si>
  <si>
    <t>COMP-11</t>
  </si>
  <si>
    <t>COMP-08</t>
  </si>
  <si>
    <t>COMP-03</t>
  </si>
  <si>
    <t>COMP-02</t>
  </si>
  <si>
    <t>COMP-07</t>
  </si>
  <si>
    <t>COMP-09</t>
  </si>
  <si>
    <t>COMP-01</t>
  </si>
  <si>
    <t>5214006 SICRO</t>
  </si>
  <si>
    <t>5213571 SICRO</t>
  </si>
  <si>
    <t>5213851 SICRO</t>
  </si>
  <si>
    <t>COMP-06</t>
  </si>
  <si>
    <t>LOCAÇÃO DE OBRA</t>
  </si>
  <si>
    <t>TAMPA DE CONCRETO 1,00X1,00M P/ CX INSPEÇÃO e=8cm</t>
  </si>
  <si>
    <t>LIMPEZA E DESOBSTRUÇÃO DE CAIXAS DE DRENAGEM EXISTENTES</t>
  </si>
  <si>
    <t>LIMPEZA E DESOBSTRUÇÃO DE CAIXAS COLETORAS</t>
  </si>
  <si>
    <t>AJUSTES DAS TAMPAS DAS CAIXAS EXISTENTES LOCALIZADAS NO MEIO DA VIA</t>
  </si>
  <si>
    <t>EXECUÇÃO DE CORTE EM PAVIMENTOS (CONCRETO OU CBUQ)</t>
  </si>
  <si>
    <t>CHAMINÉ CIRCULAR PARA POÇO DE VISITA PARA DRENAGEM, EM CONCRETO PRÉ-MOLDADO ARMADO, DIÂMETRO INTERNO = 0,6 M. BASE 99318 SINAPI</t>
  </si>
  <si>
    <t>MEIO-FIO</t>
  </si>
  <si>
    <t>PAVIMENTAÇÃO EM CONCRETO BETUMINOSO USINADO À QUENTE (CBUQ)</t>
  </si>
  <si>
    <t>ESCAVAÇÃO DE SUBLEITO PARA REFORÇO DE SUB-BASE E BASE</t>
  </si>
  <si>
    <t>REGULARIZAÇÃO E COMPACTAÇÃO DE SUBLEITO DE SOLO PREDOMINANTEMENTE ARENOSO. AF_11/2019</t>
  </si>
  <si>
    <t>REFORÇO DE SUB-BASE EM RACHÃO</t>
  </si>
  <si>
    <t>EXECUÇÃO E COMPACTAÇÃO DE BASE E OU SUB BASE PARA PAVIMENTAÇÃO DE PEDRA RACHÃO  - EXCLUSIVE CARGA E TRANSPORTE. AF_11/2019</t>
  </si>
  <si>
    <t>REFORÇO DE BASE EM BRITA GRADUADA</t>
  </si>
  <si>
    <t>EXECUÇÃO E COMPACTAÇÃO DE BASE E OU SUB BASE PARA PAVIMENTAÇÃO DE BRITA GRADUADA SIMPLES - EXCLUSIVE CARGA E TRANSPORTE. AF_11/2019</t>
  </si>
  <si>
    <t>PAVIMENTO EM CONCRETO BETUMINOSO - CBUQ</t>
  </si>
  <si>
    <t>FRESAGEM DE PAVIMENTO ASFÁLTICO (PROFUNDIDADE ATÉ 5,0 CM) - EXCLUSIVE TRANSPORTE. AF_11/2019</t>
  </si>
  <si>
    <t>EXECUÇÃO DE IMPRIMAÇÃO COM ASFALTO DILUÍDO CM-30. AF_11/2019</t>
  </si>
  <si>
    <t>EXECUÇÃO DE PINTURA DE LIGAÇÃO COM EMULSÃO ASFÁLTICA RR-2C. AF_11/2019</t>
  </si>
  <si>
    <t>EXECUÇÃO DE PASSEIO EM CONCRETO - ESPESSURA 7CM - , MOLDADO IN LOCO, USINADO, ACABAMENTO CONVENCIONAL, NÃO ARMADO - BASE 94993 SINAPI</t>
  </si>
  <si>
    <t>RAMPAS DE ACESSIBILIDADE, PASSEIOS E PISO TÁTIL</t>
  </si>
  <si>
    <t>RAMPAS DE ACESSIBILIDADE</t>
  </si>
  <si>
    <t>RETIRADA DE MEIO-FIO COM EMPILHAMENTO, SEM REMOÇÃO</t>
  </si>
  <si>
    <t>REASSENTAMENTO DE MEIO-FIO</t>
  </si>
  <si>
    <t>PASSEIOS</t>
  </si>
  <si>
    <t>EXECUÇÃO DE RAMPAS PARA VEÍCULOS - ESPESSURA 7CM - , MOLDADO IN LOCO, USINADO, ACABAMENTO CONVENCIONAL, ARMADO - BASE 94993 SINAPI</t>
  </si>
  <si>
    <t>PISOS PODOTÁTIL</t>
  </si>
  <si>
    <t>PISO PODOTÁTIL ALERTA OU DIRECIONAL, 25X25CM, ASSENTADO EM ARGAMASSA</t>
  </si>
  <si>
    <t>SINALIZAÇÃO VIÁRIA HORIZONTAL</t>
  </si>
  <si>
    <t>SINALIZAÇÃO HORIZONTAL TERMOPLÁSTICA EM ALTO RELEVO TIPO IV</t>
  </si>
  <si>
    <t>SINALIZAÇÃO VIÁRIA VERTICAL</t>
  </si>
  <si>
    <t>FORNECIMENTO E IMPLANTAÇÃO DE PLACA EM AÇO - PELÍCULA I+III</t>
  </si>
  <si>
    <t>FORNECIMENTO E IMPLANTAÇÃO DE SUPORTE METÁLICO GALVANIZADO PARA PLACA DE REGULAMENTAÇÃO - D=0,60M</t>
  </si>
  <si>
    <t>LIMPEZA E ARREMATES FINAIS</t>
  </si>
  <si>
    <t>LIMPEZA FINAL DE OBRA</t>
  </si>
  <si>
    <t xml:space="preserve">BDI: </t>
  </si>
  <si>
    <t>2.1.0.2.</t>
  </si>
  <si>
    <t>2.5.1.</t>
  </si>
  <si>
    <t>2.5.1.1.</t>
  </si>
  <si>
    <t>2.5.1.2.</t>
  </si>
  <si>
    <t>2.5.1.3.</t>
  </si>
  <si>
    <t>2.5.2.</t>
  </si>
  <si>
    <t>2.5.2.1.</t>
  </si>
  <si>
    <t>2.5.2.2.</t>
  </si>
  <si>
    <t>2.5.3.</t>
  </si>
  <si>
    <t>2.5.3.1.</t>
  </si>
  <si>
    <t>2.5.3.2.</t>
  </si>
  <si>
    <t>2.5.4.</t>
  </si>
  <si>
    <t>2.5.4.1.</t>
  </si>
  <si>
    <t>2.5.4.2.</t>
  </si>
  <si>
    <t>2.5.4.3.</t>
  </si>
  <si>
    <t>2.5.4.4.</t>
  </si>
  <si>
    <t>2.5.4.5.</t>
  </si>
  <si>
    <t>2.5.4.6.</t>
  </si>
  <si>
    <t>2.5.4.7.</t>
  </si>
  <si>
    <t>2.5.4.8.</t>
  </si>
  <si>
    <t>2.5.4.9.</t>
  </si>
  <si>
    <t>2.5.4.10.</t>
  </si>
  <si>
    <t>2.5.4.11.</t>
  </si>
  <si>
    <t>COMP-19</t>
  </si>
  <si>
    <t>COMP-20</t>
  </si>
  <si>
    <t>COMP-22</t>
  </si>
  <si>
    <t>COMP-24</t>
  </si>
  <si>
    <t>PAISAGISMO</t>
  </si>
  <si>
    <t>MEIO-FIO PRÉ MOLDADO</t>
  </si>
  <si>
    <t>RECAPEAMENTO - RUA CARLOS DE CARVALHO (ENTRE AVENIDA DUQUE DE CAXIAS E AVENIDA IMPERADOR DOM PEDRO I)</t>
  </si>
  <si>
    <t>ADMINISTRAÇÃO LOCAL - MÃO DE OBRA - RUA CARLOS DE CARVALHO</t>
  </si>
  <si>
    <t>ADMINISTRAÇÃO LOCAL - CANTEIRO E SINALIZAÇÃO  DE OBRAS - RUA CARLOS DE CARVALHO</t>
  </si>
  <si>
    <t>99064</t>
  </si>
  <si>
    <t>LOCAÇÃO DE PAVIMENTAÇÃO. AF_10/2018</t>
  </si>
  <si>
    <t>SARJETA DE DRENAGEM</t>
  </si>
  <si>
    <t>SARJETA DE DRENAGEM, EM CONCRETO FCK 30MPa - espessura 5cm</t>
  </si>
  <si>
    <t>1.4.3.2.</t>
  </si>
  <si>
    <t>1.4.3.3.</t>
  </si>
  <si>
    <t>1.4.3.4.</t>
  </si>
  <si>
    <t>ASSENTAMENTO DE TAMPAO DE FERRO FUNDIDO 600 MM</t>
  </si>
  <si>
    <t>REGULARIZAÇÃO DO PAVIMENTO EXISTENTE</t>
  </si>
  <si>
    <t>RECOMPOSIÇÃO DE PAVIMENTAÇÃO EXISTENTE, COM BASE DE BRITA GRADUADA E IMPRIMAÇÃO</t>
  </si>
  <si>
    <t>1.6.2.3.</t>
  </si>
  <si>
    <t>CONSTRUÇÃO DE PAVIMENTO COM APLICAÇÃO DE CONCRETO BETUMINOSO USINADO A QUENTE (CBUQ), REPERFILAGEM, COM ESPESSURA DE 3,0 CM - EXCLUSIVE TRANSPORTE - BASE 95995 SINAPI</t>
  </si>
  <si>
    <t>1.6.4.7.</t>
  </si>
  <si>
    <t>1.6.4.8.</t>
  </si>
  <si>
    <t>1.6.4.9.</t>
  </si>
  <si>
    <t>CONSTRUÇÃO DE PAVIMENTO COM APLICAÇÃO DE CONCRETO BETUMINOSO USINADO A QUENTE (CBUQ), CAPA DE ROLAMENTO, COM ESPESSURA DE 3,0 CM - EXCLUSIVE TRANSPORTE - BASE 95995 SINAPI</t>
  </si>
  <si>
    <t>1.6.4.10.</t>
  </si>
  <si>
    <t>1.6.4.11.</t>
  </si>
  <si>
    <t>1.7.1.</t>
  </si>
  <si>
    <t>1.7.1.1.</t>
  </si>
  <si>
    <t>1.7.1.2.</t>
  </si>
  <si>
    <t>1.7.1.3.</t>
  </si>
  <si>
    <t>DEMOLIÇÃO DE CONTRAPISO DE CONCRETO SIMPLES - ESPESSURA 12 CM</t>
  </si>
  <si>
    <t>1.7.1.4.</t>
  </si>
  <si>
    <t>1.7.1.5.</t>
  </si>
  <si>
    <t>1.7.1.6.</t>
  </si>
  <si>
    <t>1.7.1.7.</t>
  </si>
  <si>
    <t>1.7.2.</t>
  </si>
  <si>
    <t>1.7.2.1.</t>
  </si>
  <si>
    <t>1.7.2.2.</t>
  </si>
  <si>
    <t>1.7.2.3.</t>
  </si>
  <si>
    <t>1.7.2.4.</t>
  </si>
  <si>
    <t>1.7.2.5.</t>
  </si>
  <si>
    <t>1.7.2.6.</t>
  </si>
  <si>
    <t>1.7.2.7.</t>
  </si>
  <si>
    <t>1.7.3.</t>
  </si>
  <si>
    <t>1.7.3.1.</t>
  </si>
  <si>
    <t>1.7.3.2.</t>
  </si>
  <si>
    <t>1.7.3.3.</t>
  </si>
  <si>
    <t>1.7.3.4.</t>
  </si>
  <si>
    <t>1.8.0.1.</t>
  </si>
  <si>
    <t>98533</t>
  </si>
  <si>
    <t>PODA EM ALTURA DE ÁRVORE COM DIÂMETRO DE TRONCO MAIOR OU IGUAL A 0,20 M E MENOR QUE 0,40 M.AF_05/2018</t>
  </si>
  <si>
    <t>1.8.0.2.</t>
  </si>
  <si>
    <t>1.8.0.3.</t>
  </si>
  <si>
    <t>98529</t>
  </si>
  <si>
    <t>CORTE RASO E RECORTE DE ÁRVORE COM DIÂMETRO DE TRONCO MAIOR OU IGUAL A 0,20 M E MENOR QUE 0,40 M.AF_05/2018</t>
  </si>
  <si>
    <t>1.8.0.4.</t>
  </si>
  <si>
    <t>1.8.0.5.</t>
  </si>
  <si>
    <t>98526</t>
  </si>
  <si>
    <t>REMOÇÃO DE RAÍZES REMANESCENTES DE TRONCO DE ÁRVORE COM DIÂMETRO MAIOR OU IGUAL A 0,20 M E MENOR QUE 0,40 M.AF_05/2018</t>
  </si>
  <si>
    <t>1.8.0.6.</t>
  </si>
  <si>
    <t>1.10.0.1.</t>
  </si>
  <si>
    <t>RECAPEAMENTO DA RUA CARLOS DE CARVALHO E RUA ALBERTO BENTO</t>
  </si>
  <si>
    <t>2.4.1.</t>
  </si>
  <si>
    <t>2.4.1.1.</t>
  </si>
  <si>
    <t>2.4.1.2.</t>
  </si>
  <si>
    <t>2.4.1.3.</t>
  </si>
  <si>
    <t>2.4.2.</t>
  </si>
  <si>
    <t>2.4.2.1.</t>
  </si>
  <si>
    <t>2.4.2.2.</t>
  </si>
  <si>
    <t>2.4.2.3.</t>
  </si>
  <si>
    <t>2.4.3.</t>
  </si>
  <si>
    <t>2.4.3.1.</t>
  </si>
  <si>
    <t>2.4.3.2.</t>
  </si>
  <si>
    <t>2.6.1.</t>
  </si>
  <si>
    <t>2.6.1.1.</t>
  </si>
  <si>
    <t>2.6.1.2.</t>
  </si>
  <si>
    <t>2.6.2.</t>
  </si>
  <si>
    <t>2.6.2.1.</t>
  </si>
  <si>
    <t>2.6.2.2.</t>
  </si>
  <si>
    <t>RECAPEAMENTO - RUA ALBERTO BENTO - BAIRRO FRAGATA</t>
  </si>
  <si>
    <t>ADMINISTRAÇÃO LOCAL - MÃO DE OBRA - RUA ALBERTO BENTO</t>
  </si>
  <si>
    <t>ADMINISTRAÇÃO LOCAL - CANTEIRO E SINALIZAÇÃO  DE OBRAS - RUA ALBERTO BENTO</t>
  </si>
  <si>
    <t>SARJETAS</t>
  </si>
  <si>
    <t>Identificação do projeto: Recapeamento da Rua Carlos de Carvalho e Rua Alberto Bento</t>
  </si>
  <si>
    <t>Endereço: Rua Carlos de Carvalho e Rua Alberto Bento</t>
  </si>
  <si>
    <t>Tipo de intervenção: PAVIMENTAÇÃO DA VIA COM CAPA DE CBUQ E SINALIZAÇÃO VIÁRIA</t>
  </si>
  <si>
    <t>SINAPI – jan/21 NÃO DESON.</t>
  </si>
  <si>
    <t>SICRO – Out/20</t>
  </si>
  <si>
    <t>TRANSPORTE COM CAMINHÃO BASCULANTE DE 6 M³, EM VIA URBANA PAVIMENTADA, DMT ATÉ 30 KM (UNIDADE: M3XKM). AF_07/2020</t>
  </si>
  <si>
    <t>TRANSPORTE COM CAMINHÃO BASCULANTE DE 10 M³, EM VIA URBANA PAVIMENTADA, DMT ATÉ 30 KM (UNIDADE: M3XKM). AF_07/2020</t>
  </si>
  <si>
    <t>101266</t>
  </si>
  <si>
    <t>ESCAVAÇÃO VERTICAL A CÉU ABERTO, EM OBRAS DE INFRAESTRUTURA, INCLUINDO CARGA, DESCARGA E TRANSPORTE, EM SOLO DE 1ª CATEGORIA COM ESCAVADEIRA HIDRÁULICA (CAÇAMBA: 0,8 M³ / 111HP), FROTA DE 3 CAMINHÕES BASCULANTES DE 10 M³, DMT ATÉ 1 KM E VELOCIDADE MÉDIA14KM/H. AF_05/2020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</si>
</sst>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_-* #,##0.000_-;\-* #,##0.000_-;_-* &quot;-&quot;?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sz val="8"/>
      <name val="Spranq eco sans"/>
      <family val="2"/>
    </font>
    <font>
      <b/>
      <sz val="8"/>
      <color theme="1"/>
      <name val="Spranq eco sans"/>
      <family val="2"/>
    </font>
    <font>
      <b/>
      <sz val="8"/>
      <name val="Spranq eco sans"/>
      <family val="2"/>
    </font>
  </fonts>
  <fills count="24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4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0">
    <xf numFmtId="0" fontId="0" fillId="0" borderId="0" xfId="0"/>
    <xf numFmtId="0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5" xfId="180" applyNumberFormat="1" applyFont="1" applyFill="1" applyBorder="1" applyAlignment="1" applyProtection="1">
      <alignment horizontal="center" vertical="center" wrapText="1"/>
      <protection locked="0"/>
    </xf>
    <xf numFmtId="0" fontId="20" fillId="17" borderId="10" xfId="0" applyFont="1" applyFill="1" applyBorder="1" applyAlignment="1">
      <alignment vertical="center"/>
    </xf>
    <xf numFmtId="0" fontId="20" fillId="17" borderId="11" xfId="0" applyFont="1" applyFill="1" applyBorder="1" applyAlignment="1">
      <alignment vertical="center"/>
    </xf>
    <xf numFmtId="0" fontId="20" fillId="17" borderId="0" xfId="0" applyFont="1" applyFill="1" applyAlignment="1">
      <alignment vertical="center"/>
    </xf>
    <xf numFmtId="43" fontId="20" fillId="17" borderId="0" xfId="436" applyFont="1" applyFill="1" applyBorder="1" applyAlignment="1">
      <alignment vertical="center"/>
    </xf>
    <xf numFmtId="0" fontId="20" fillId="17" borderId="0" xfId="0" applyFont="1" applyFill="1" applyBorder="1" applyAlignment="1">
      <alignment vertical="center"/>
    </xf>
    <xf numFmtId="0" fontId="20" fillId="17" borderId="12" xfId="0" applyFont="1" applyFill="1" applyBorder="1" applyAlignment="1">
      <alignment vertical="center"/>
    </xf>
    <xf numFmtId="0" fontId="20" fillId="17" borderId="13" xfId="0" applyFont="1" applyFill="1" applyBorder="1" applyAlignment="1">
      <alignment vertical="center"/>
    </xf>
    <xf numFmtId="0" fontId="20" fillId="17" borderId="14" xfId="0" applyFont="1" applyFill="1" applyBorder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4" fontId="20" fillId="17" borderId="15" xfId="0" applyNumberFormat="1" applyFont="1" applyFill="1" applyBorder="1" applyAlignment="1">
      <alignment vertical="center"/>
    </xf>
    <xf numFmtId="0" fontId="20" fillId="17" borderId="15" xfId="0" applyFont="1" applyFill="1" applyBorder="1" applyAlignment="1" applyProtection="1">
      <alignment vertical="center"/>
      <protection locked="0"/>
    </xf>
    <xf numFmtId="0" fontId="20" fillId="18" borderId="15" xfId="0" applyFont="1" applyFill="1" applyBorder="1" applyAlignment="1" applyProtection="1">
      <alignment vertical="center"/>
      <protection locked="0"/>
    </xf>
    <xf numFmtId="166" fontId="20" fillId="18" borderId="15" xfId="0" applyNumberFormat="1" applyFont="1" applyFill="1" applyBorder="1" applyAlignment="1" applyProtection="1">
      <alignment vertical="center"/>
      <protection locked="0"/>
    </xf>
    <xf numFmtId="4" fontId="22" fillId="17" borderId="15" xfId="0" applyNumberFormat="1" applyFont="1" applyFill="1" applyBorder="1" applyAlignment="1">
      <alignment vertical="center"/>
    </xf>
    <xf numFmtId="0" fontId="22" fillId="17" borderId="15" xfId="0" applyFont="1" applyFill="1" applyBorder="1" applyAlignment="1" applyProtection="1">
      <alignment vertical="center"/>
      <protection locked="0"/>
    </xf>
    <xf numFmtId="43" fontId="21" fillId="17" borderId="15" xfId="436" applyNumberFormat="1" applyFont="1" applyFill="1" applyBorder="1" applyAlignment="1" applyProtection="1">
      <alignment vertical="center" shrinkToFit="1"/>
    </xf>
    <xf numFmtId="44" fontId="22" fillId="17" borderId="15" xfId="0" applyNumberFormat="1" applyFont="1" applyFill="1" applyBorder="1" applyAlignment="1">
      <alignment vertical="center"/>
    </xf>
    <xf numFmtId="44" fontId="20" fillId="17" borderId="15" xfId="0" applyNumberFormat="1" applyFont="1" applyFill="1" applyBorder="1" applyAlignment="1">
      <alignment vertical="center"/>
    </xf>
    <xf numFmtId="43" fontId="20" fillId="18" borderId="15" xfId="0" applyNumberFormat="1" applyFont="1" applyFill="1" applyBorder="1" applyAlignment="1" applyProtection="1">
      <alignment vertical="center"/>
      <protection locked="0"/>
    </xf>
    <xf numFmtId="0" fontId="21" fillId="17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17" borderId="19" xfId="436" applyNumberFormat="1" applyFont="1" applyFill="1" applyBorder="1" applyAlignment="1" applyProtection="1">
      <alignment vertical="center" shrinkToFit="1"/>
    </xf>
    <xf numFmtId="0" fontId="20" fillId="18" borderId="19" xfId="0" applyFont="1" applyFill="1" applyBorder="1" applyAlignment="1" applyProtection="1">
      <alignment vertical="center"/>
      <protection locked="0"/>
    </xf>
    <xf numFmtId="4" fontId="20" fillId="17" borderId="19" xfId="0" applyNumberFormat="1" applyFont="1" applyFill="1" applyBorder="1" applyAlignment="1">
      <alignment vertical="center"/>
    </xf>
    <xf numFmtId="44" fontId="20" fillId="17" borderId="19" xfId="0" applyNumberFormat="1" applyFont="1" applyFill="1" applyBorder="1" applyAlignment="1">
      <alignment vertical="center"/>
    </xf>
    <xf numFmtId="44" fontId="22" fillId="19" borderId="15" xfId="0" applyNumberFormat="1" applyFont="1" applyFill="1" applyBorder="1" applyAlignment="1">
      <alignment vertical="center"/>
    </xf>
    <xf numFmtId="49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0" fillId="17" borderId="0" xfId="0" applyFont="1" applyFill="1" applyAlignment="1">
      <alignment horizontal="left" vertical="center"/>
    </xf>
    <xf numFmtId="0" fontId="20" fillId="17" borderId="15" xfId="0" applyFont="1" applyFill="1" applyBorder="1" applyAlignment="1">
      <alignment horizontal="left" vertical="center"/>
    </xf>
    <xf numFmtId="0" fontId="23" fillId="19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15" xfId="436" applyNumberFormat="1" applyFont="1" applyFill="1" applyBorder="1" applyAlignment="1" applyProtection="1">
      <alignment vertical="center" shrinkToFit="1"/>
    </xf>
    <xf numFmtId="0" fontId="22" fillId="19" borderId="15" xfId="0" applyFont="1" applyFill="1" applyBorder="1" applyAlignment="1">
      <alignment vertical="center"/>
    </xf>
    <xf numFmtId="4" fontId="22" fillId="19" borderId="15" xfId="0" applyNumberFormat="1" applyFont="1" applyFill="1" applyBorder="1" applyAlignment="1">
      <alignment vertical="center"/>
    </xf>
    <xf numFmtId="0" fontId="22" fillId="19" borderId="0" xfId="0" applyFont="1" applyFill="1" applyAlignment="1">
      <alignment vertical="center"/>
    </xf>
    <xf numFmtId="49" fontId="23" fillId="19" borderId="15" xfId="2" applyNumberFormat="1" applyFont="1" applyFill="1" applyBorder="1" applyAlignment="1" applyProtection="1">
      <alignment horizontal="left" vertical="center" wrapText="1"/>
      <protection locked="0"/>
    </xf>
    <xf numFmtId="0" fontId="22" fillId="19" borderId="15" xfId="0" applyFont="1" applyFill="1" applyBorder="1" applyAlignment="1">
      <alignment horizontal="left" vertical="center"/>
    </xf>
    <xf numFmtId="43" fontId="22" fillId="19" borderId="15" xfId="0" applyNumberFormat="1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>
      <alignment vertical="center"/>
    </xf>
    <xf numFmtId="0" fontId="22" fillId="20" borderId="18" xfId="0" applyFont="1" applyFill="1" applyBorder="1" applyAlignment="1">
      <alignment vertical="center"/>
    </xf>
    <xf numFmtId="0" fontId="22" fillId="21" borderId="15" xfId="0" applyFont="1" applyFill="1" applyBorder="1" applyAlignment="1">
      <alignment horizontal="center" vertical="center" wrapText="1"/>
    </xf>
    <xf numFmtId="0" fontId="22" fillId="19" borderId="15" xfId="0" applyFont="1" applyFill="1" applyBorder="1" applyAlignment="1" applyProtection="1">
      <alignment vertical="center"/>
      <protection locked="0"/>
    </xf>
    <xf numFmtId="0" fontId="23" fillId="19" borderId="19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19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19" xfId="436" applyNumberFormat="1" applyFont="1" applyFill="1" applyBorder="1" applyAlignment="1" applyProtection="1">
      <alignment vertical="center" shrinkToFit="1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43" fontId="20" fillId="0" borderId="0" xfId="436" applyFont="1" applyFill="1" applyAlignment="1">
      <alignment vertical="center"/>
    </xf>
    <xf numFmtId="43" fontId="20" fillId="0" borderId="0" xfId="436" applyFont="1" applyFill="1" applyAlignment="1">
      <alignment horizontal="center" vertical="center"/>
    </xf>
    <xf numFmtId="43" fontId="20" fillId="17" borderId="23" xfId="436" applyFont="1" applyFill="1" applyBorder="1" applyAlignment="1">
      <alignment vertical="center"/>
    </xf>
    <xf numFmtId="0" fontId="20" fillId="17" borderId="23" xfId="0" applyFont="1" applyFill="1" applyBorder="1" applyAlignment="1">
      <alignment vertical="center"/>
    </xf>
    <xf numFmtId="0" fontId="20" fillId="17" borderId="24" xfId="0" applyFont="1" applyFill="1" applyBorder="1" applyAlignment="1">
      <alignment vertical="center"/>
    </xf>
    <xf numFmtId="0" fontId="20" fillId="17" borderId="26" xfId="0" applyFont="1" applyFill="1" applyBorder="1" applyAlignment="1">
      <alignment vertical="center"/>
    </xf>
    <xf numFmtId="43" fontId="20" fillId="17" borderId="28" xfId="436" applyFont="1" applyFill="1" applyBorder="1" applyAlignment="1">
      <alignment vertical="center"/>
    </xf>
    <xf numFmtId="10" fontId="20" fillId="17" borderId="28" xfId="1" applyNumberFormat="1" applyFont="1" applyFill="1" applyBorder="1" applyAlignment="1">
      <alignment vertical="center"/>
    </xf>
    <xf numFmtId="0" fontId="20" fillId="17" borderId="29" xfId="0" applyFont="1" applyFill="1" applyBorder="1" applyAlignment="1">
      <alignment vertical="center"/>
    </xf>
    <xf numFmtId="0" fontId="22" fillId="21" borderId="21" xfId="0" applyFont="1" applyFill="1" applyBorder="1" applyAlignment="1">
      <alignment horizontal="center" vertical="center" wrapText="1"/>
    </xf>
    <xf numFmtId="0" fontId="22" fillId="21" borderId="30" xfId="0" applyFont="1" applyFill="1" applyBorder="1" applyAlignment="1">
      <alignment vertical="center"/>
    </xf>
    <xf numFmtId="0" fontId="22" fillId="21" borderId="31" xfId="0" applyFont="1" applyFill="1" applyBorder="1" applyAlignment="1">
      <alignment horizontal="left" vertical="center"/>
    </xf>
    <xf numFmtId="0" fontId="22" fillId="21" borderId="31" xfId="0" applyFont="1" applyFill="1" applyBorder="1" applyAlignment="1">
      <alignment vertical="center"/>
    </xf>
    <xf numFmtId="43" fontId="22" fillId="21" borderId="31" xfId="436" applyFont="1" applyFill="1" applyBorder="1" applyAlignment="1">
      <alignment horizontal="center" vertical="center" wrapText="1"/>
    </xf>
    <xf numFmtId="0" fontId="22" fillId="21" borderId="32" xfId="0" applyFont="1" applyFill="1" applyBorder="1" applyAlignment="1">
      <alignment vertical="center"/>
    </xf>
    <xf numFmtId="0" fontId="23" fillId="20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20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20" borderId="15" xfId="436" applyNumberFormat="1" applyFont="1" applyFill="1" applyBorder="1" applyAlignment="1" applyProtection="1">
      <alignment vertical="center" shrinkToFit="1"/>
    </xf>
    <xf numFmtId="43" fontId="22" fillId="20" borderId="15" xfId="436" applyFont="1" applyFill="1" applyBorder="1" applyAlignment="1">
      <alignment horizontal="center" vertical="center"/>
    </xf>
    <xf numFmtId="43" fontId="22" fillId="20" borderId="15" xfId="436" applyFont="1" applyFill="1" applyBorder="1" applyAlignment="1">
      <alignment vertical="center"/>
    </xf>
    <xf numFmtId="4" fontId="22" fillId="20" borderId="15" xfId="0" applyNumberFormat="1" applyFont="1" applyFill="1" applyBorder="1" applyAlignment="1">
      <alignment vertical="center"/>
    </xf>
    <xf numFmtId="44" fontId="22" fillId="20" borderId="15" xfId="0" applyNumberFormat="1" applyFont="1" applyFill="1" applyBorder="1" applyAlignment="1">
      <alignment vertical="center"/>
    </xf>
    <xf numFmtId="10" fontId="22" fillId="22" borderId="0" xfId="1" applyNumberFormat="1" applyFont="1" applyFill="1" applyAlignment="1">
      <alignment vertical="center"/>
    </xf>
    <xf numFmtId="4" fontId="22" fillId="22" borderId="15" xfId="0" applyNumberFormat="1" applyFont="1" applyFill="1" applyBorder="1" applyAlignment="1">
      <alignment vertical="center"/>
    </xf>
    <xf numFmtId="44" fontId="22" fillId="22" borderId="15" xfId="0" applyNumberFormat="1" applyFont="1" applyFill="1" applyBorder="1" applyAlignment="1">
      <alignment vertical="center"/>
    </xf>
    <xf numFmtId="0" fontId="20" fillId="20" borderId="15" xfId="0" applyFont="1" applyFill="1" applyBorder="1" applyAlignment="1">
      <alignment horizontal="left" vertical="center"/>
    </xf>
    <xf numFmtId="0" fontId="22" fillId="20" borderId="15" xfId="0" applyFont="1" applyFill="1" applyBorder="1" applyAlignment="1">
      <alignment vertical="center"/>
    </xf>
    <xf numFmtId="0" fontId="22" fillId="20" borderId="15" xfId="0" applyFont="1" applyFill="1" applyBorder="1" applyAlignment="1">
      <alignment horizontal="left" vertical="center"/>
    </xf>
    <xf numFmtId="0" fontId="20" fillId="19" borderId="33" xfId="0" applyFont="1" applyFill="1" applyBorder="1" applyAlignment="1">
      <alignment vertical="center"/>
    </xf>
    <xf numFmtId="0" fontId="20" fillId="19" borderId="34" xfId="0" applyFont="1" applyFill="1" applyBorder="1" applyAlignment="1">
      <alignment horizontal="left" vertical="center"/>
    </xf>
    <xf numFmtId="0" fontId="20" fillId="19" borderId="34" xfId="0" applyFont="1" applyFill="1" applyBorder="1" applyAlignment="1">
      <alignment vertical="center"/>
    </xf>
    <xf numFmtId="43" fontId="20" fillId="19" borderId="34" xfId="436" applyFont="1" applyFill="1" applyBorder="1" applyAlignment="1">
      <alignment vertical="center"/>
    </xf>
    <xf numFmtId="43" fontId="20" fillId="19" borderId="34" xfId="436" applyFont="1" applyFill="1" applyBorder="1" applyAlignment="1">
      <alignment horizontal="center" vertical="center"/>
    </xf>
    <xf numFmtId="0" fontId="20" fillId="19" borderId="35" xfId="0" applyFont="1" applyFill="1" applyBorder="1" applyAlignment="1">
      <alignment vertical="center"/>
    </xf>
    <xf numFmtId="43" fontId="22" fillId="22" borderId="21" xfId="0" applyNumberFormat="1" applyFont="1" applyFill="1" applyBorder="1" applyAlignment="1">
      <alignment vertical="center"/>
    </xf>
    <xf numFmtId="43" fontId="22" fillId="20" borderId="21" xfId="0" applyNumberFormat="1" applyFont="1" applyFill="1" applyBorder="1" applyAlignment="1">
      <alignment vertical="center"/>
    </xf>
    <xf numFmtId="43" fontId="22" fillId="19" borderId="21" xfId="0" applyNumberFormat="1" applyFont="1" applyFill="1" applyBorder="1" applyAlignment="1">
      <alignment vertical="center"/>
    </xf>
    <xf numFmtId="43" fontId="20" fillId="17" borderId="21" xfId="0" applyNumberFormat="1" applyFont="1" applyFill="1" applyBorder="1" applyAlignment="1">
      <alignment vertical="center"/>
    </xf>
    <xf numFmtId="43" fontId="22" fillId="17" borderId="21" xfId="0" applyNumberFormat="1" applyFont="1" applyFill="1" applyBorder="1" applyAlignment="1">
      <alignment vertical="center"/>
    </xf>
    <xf numFmtId="43" fontId="20" fillId="17" borderId="11" xfId="0" applyNumberFormat="1" applyFont="1" applyFill="1" applyBorder="1" applyAlignment="1">
      <alignment vertical="center"/>
    </xf>
    <xf numFmtId="0" fontId="21" fillId="22" borderId="36" xfId="71" applyNumberFormat="1" applyFont="1" applyFill="1" applyBorder="1" applyAlignment="1">
      <alignment vertical="center" wrapText="1" shrinkToFit="1"/>
    </xf>
    <xf numFmtId="49" fontId="21" fillId="22" borderId="37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37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37" xfId="180" applyNumberFormat="1" applyFont="1" applyFill="1" applyBorder="1" applyAlignment="1" applyProtection="1">
      <alignment horizontal="center" vertical="center" wrapText="1"/>
      <protection locked="0"/>
    </xf>
    <xf numFmtId="43" fontId="23" fillId="22" borderId="37" xfId="436" applyNumberFormat="1" applyFont="1" applyFill="1" applyBorder="1" applyAlignment="1" applyProtection="1">
      <alignment vertical="center" shrinkToFit="1"/>
    </xf>
    <xf numFmtId="43" fontId="22" fillId="22" borderId="37" xfId="436" applyFont="1" applyFill="1" applyBorder="1" applyAlignment="1">
      <alignment horizontal="center" vertical="center"/>
    </xf>
    <xf numFmtId="43" fontId="22" fillId="22" borderId="37" xfId="436" applyFont="1" applyFill="1" applyBorder="1" applyAlignment="1">
      <alignment vertical="center"/>
    </xf>
    <xf numFmtId="0" fontId="22" fillId="22" borderId="38" xfId="0" applyFont="1" applyFill="1" applyBorder="1" applyAlignment="1">
      <alignment vertical="center"/>
    </xf>
    <xf numFmtId="0" fontId="22" fillId="20" borderId="25" xfId="0" applyFont="1" applyFill="1" applyBorder="1" applyAlignment="1">
      <alignment vertical="center"/>
    </xf>
    <xf numFmtId="10" fontId="22" fillId="20" borderId="39" xfId="1" applyNumberFormat="1" applyFont="1" applyFill="1" applyBorder="1" applyAlignment="1">
      <alignment vertical="center"/>
    </xf>
    <xf numFmtId="49" fontId="23" fillId="19" borderId="40" xfId="2" applyNumberFormat="1" applyFont="1" applyFill="1" applyBorder="1" applyAlignment="1" applyProtection="1">
      <alignment horizontal="left" vertical="center" wrapText="1"/>
      <protection locked="0"/>
    </xf>
    <xf numFmtId="10" fontId="22" fillId="19" borderId="39" xfId="1" applyNumberFormat="1" applyFont="1" applyFill="1" applyBorder="1" applyAlignment="1">
      <alignment vertical="center"/>
    </xf>
    <xf numFmtId="49" fontId="21" fillId="17" borderId="40" xfId="2" applyNumberFormat="1" applyFont="1" applyFill="1" applyBorder="1" applyAlignment="1" applyProtection="1">
      <alignment horizontal="left" vertical="center" wrapText="1"/>
      <protection locked="0"/>
    </xf>
    <xf numFmtId="10" fontId="20" fillId="17" borderId="39" xfId="1" applyNumberFormat="1" applyFont="1" applyFill="1" applyBorder="1" applyAlignment="1">
      <alignment vertical="center"/>
    </xf>
    <xf numFmtId="10" fontId="22" fillId="17" borderId="39" xfId="1" applyNumberFormat="1" applyFont="1" applyFill="1" applyBorder="1" applyAlignment="1">
      <alignment vertical="center"/>
    </xf>
    <xf numFmtId="49" fontId="23" fillId="20" borderId="40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40" xfId="71" applyNumberFormat="1" applyFont="1" applyFill="1" applyBorder="1" applyAlignment="1">
      <alignment vertical="center" wrapText="1" shrinkToFit="1"/>
    </xf>
    <xf numFmtId="0" fontId="21" fillId="17" borderId="41" xfId="71" applyNumberFormat="1" applyFont="1" applyFill="1" applyBorder="1" applyAlignment="1">
      <alignment vertical="center" wrapText="1" shrinkToFit="1"/>
    </xf>
    <xf numFmtId="0" fontId="23" fillId="19" borderId="41" xfId="71" applyNumberFormat="1" applyFont="1" applyFill="1" applyBorder="1" applyAlignment="1">
      <alignment vertical="center" wrapText="1" shrinkToFit="1"/>
    </xf>
    <xf numFmtId="0" fontId="20" fillId="0" borderId="0" xfId="0" applyFont="1"/>
    <xf numFmtId="0" fontId="22" fillId="0" borderId="0" xfId="0" applyFont="1"/>
    <xf numFmtId="0" fontId="20" fillId="0" borderId="46" xfId="0" applyFont="1" applyBorder="1"/>
    <xf numFmtId="0" fontId="20" fillId="0" borderId="47" xfId="0" applyFont="1" applyBorder="1"/>
    <xf numFmtId="0" fontId="20" fillId="0" borderId="0" xfId="0" applyFont="1" applyBorder="1"/>
    <xf numFmtId="43" fontId="20" fillId="0" borderId="0" xfId="436" applyFont="1" applyBorder="1"/>
    <xf numFmtId="0" fontId="20" fillId="0" borderId="0" xfId="0" applyFont="1" applyBorder="1" applyAlignment="1">
      <alignment horizontal="center"/>
    </xf>
    <xf numFmtId="0" fontId="20" fillId="0" borderId="49" xfId="0" applyFont="1" applyBorder="1"/>
    <xf numFmtId="0" fontId="20" fillId="0" borderId="50" xfId="0" applyFont="1" applyBorder="1"/>
    <xf numFmtId="44" fontId="20" fillId="0" borderId="42" xfId="437" applyFont="1" applyBorder="1"/>
    <xf numFmtId="44" fontId="20" fillId="0" borderId="43" xfId="437" applyFont="1" applyBorder="1"/>
    <xf numFmtId="44" fontId="20" fillId="0" borderId="44" xfId="437" applyFont="1" applyBorder="1"/>
    <xf numFmtId="9" fontId="20" fillId="0" borderId="37" xfId="1" applyFont="1" applyBorder="1" applyAlignment="1">
      <alignment horizontal="center"/>
    </xf>
    <xf numFmtId="9" fontId="20" fillId="0" borderId="38" xfId="1" applyFont="1" applyBorder="1" applyAlignment="1">
      <alignment horizontal="center"/>
    </xf>
    <xf numFmtId="0" fontId="22" fillId="0" borderId="51" xfId="0" applyFont="1" applyBorder="1" applyAlignment="1">
      <alignment horizontal="center"/>
    </xf>
    <xf numFmtId="0" fontId="22" fillId="0" borderId="52" xfId="0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2" fillId="0" borderId="33" xfId="0" applyFont="1" applyBorder="1"/>
    <xf numFmtId="44" fontId="22" fillId="0" borderId="45" xfId="437" applyFont="1" applyBorder="1"/>
    <xf numFmtId="0" fontId="20" fillId="0" borderId="48" xfId="0" applyFont="1" applyBorder="1"/>
    <xf numFmtId="0" fontId="20" fillId="0" borderId="54" xfId="0" applyFont="1" applyBorder="1"/>
    <xf numFmtId="0" fontId="22" fillId="0" borderId="35" xfId="0" applyFont="1" applyBorder="1"/>
    <xf numFmtId="43" fontId="20" fillId="0" borderId="13" xfId="436" applyFont="1" applyBorder="1"/>
    <xf numFmtId="43" fontId="20" fillId="0" borderId="20" xfId="436" applyFont="1" applyBorder="1"/>
    <xf numFmtId="43" fontId="20" fillId="0" borderId="56" xfId="436" applyFont="1" applyBorder="1"/>
    <xf numFmtId="0" fontId="20" fillId="0" borderId="57" xfId="0" applyFont="1" applyBorder="1" applyAlignment="1">
      <alignment horizontal="center"/>
    </xf>
    <xf numFmtId="0" fontId="20" fillId="0" borderId="58" xfId="0" applyFont="1" applyBorder="1" applyAlignment="1">
      <alignment horizontal="center"/>
    </xf>
    <xf numFmtId="0" fontId="20" fillId="0" borderId="59" xfId="0" applyFont="1" applyBorder="1" applyAlignment="1">
      <alignment horizontal="center"/>
    </xf>
    <xf numFmtId="43" fontId="22" fillId="0" borderId="34" xfId="436" applyFont="1" applyBorder="1"/>
    <xf numFmtId="0" fontId="22" fillId="0" borderId="45" xfId="0" applyFont="1" applyBorder="1" applyAlignment="1">
      <alignment horizontal="center"/>
    </xf>
    <xf numFmtId="9" fontId="22" fillId="0" borderId="31" xfId="1" applyFont="1" applyFill="1" applyBorder="1" applyAlignment="1">
      <alignment horizontal="center"/>
    </xf>
    <xf numFmtId="9" fontId="22" fillId="0" borderId="32" xfId="1" applyFont="1" applyFill="1" applyBorder="1" applyAlignment="1">
      <alignment horizontal="center"/>
    </xf>
    <xf numFmtId="9" fontId="20" fillId="0" borderId="15" xfId="1" applyFont="1" applyFill="1" applyBorder="1" applyAlignment="1">
      <alignment horizontal="center"/>
    </xf>
    <xf numFmtId="9" fontId="20" fillId="0" borderId="39" xfId="1" applyFont="1" applyFill="1" applyBorder="1" applyAlignment="1">
      <alignment horizontal="center"/>
    </xf>
    <xf numFmtId="9" fontId="20" fillId="0" borderId="43" xfId="1" applyFont="1" applyFill="1" applyBorder="1" applyAlignment="1">
      <alignment horizontal="center"/>
    </xf>
    <xf numFmtId="9" fontId="20" fillId="0" borderId="44" xfId="1" applyFont="1" applyFill="1" applyBorder="1" applyAlignment="1">
      <alignment horizontal="center"/>
    </xf>
    <xf numFmtId="9" fontId="20" fillId="0" borderId="0" xfId="1" applyFont="1" applyFill="1" applyBorder="1" applyAlignment="1">
      <alignment horizontal="center"/>
    </xf>
    <xf numFmtId="43" fontId="20" fillId="17" borderId="60" xfId="0" applyNumberFormat="1" applyFont="1" applyFill="1" applyBorder="1" applyAlignment="1">
      <alignment vertical="center"/>
    </xf>
    <xf numFmtId="49" fontId="23" fillId="0" borderId="40" xfId="2" applyNumberFormat="1" applyFont="1" applyFill="1" applyBorder="1" applyAlignment="1" applyProtection="1">
      <alignment horizontal="left" vertical="center" wrapText="1"/>
      <protection locked="0"/>
    </xf>
    <xf numFmtId="0" fontId="22" fillId="0" borderId="15" xfId="0" applyFont="1" applyFill="1" applyBorder="1" applyAlignment="1">
      <alignment horizontal="left" vertical="center"/>
    </xf>
    <xf numFmtId="0" fontId="23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0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0" borderId="15" xfId="436" applyNumberFormat="1" applyFont="1" applyFill="1" applyBorder="1" applyAlignment="1" applyProtection="1">
      <alignment vertical="center" shrinkToFit="1"/>
    </xf>
    <xf numFmtId="10" fontId="22" fillId="0" borderId="39" xfId="1" applyNumberFormat="1" applyFont="1" applyFill="1" applyBorder="1" applyAlignment="1">
      <alignment vertical="center"/>
    </xf>
    <xf numFmtId="44" fontId="22" fillId="0" borderId="15" xfId="0" applyNumberFormat="1" applyFont="1" applyFill="1" applyBorder="1" applyAlignment="1">
      <alignment vertical="center"/>
    </xf>
    <xf numFmtId="49" fontId="21" fillId="0" borderId="40" xfId="2" applyNumberFormat="1" applyFont="1" applyFill="1" applyBorder="1" applyAlignment="1" applyProtection="1">
      <alignment horizontal="left" vertical="center" wrapText="1"/>
      <protection locked="0"/>
    </xf>
    <xf numFmtId="0" fontId="20" fillId="0" borderId="15" xfId="0" applyFont="1" applyFill="1" applyBorder="1" applyAlignment="1">
      <alignment horizontal="left" vertical="center"/>
    </xf>
    <xf numFmtId="0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5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5" xfId="436" applyNumberFormat="1" applyFont="1" applyFill="1" applyBorder="1" applyAlignment="1" applyProtection="1">
      <alignment vertical="center" shrinkToFit="1"/>
    </xf>
    <xf numFmtId="10" fontId="20" fillId="0" borderId="39" xfId="1" applyNumberFormat="1" applyFont="1" applyFill="1" applyBorder="1" applyAlignment="1">
      <alignment vertical="center"/>
    </xf>
    <xf numFmtId="43" fontId="20" fillId="0" borderId="21" xfId="0" applyNumberFormat="1" applyFont="1" applyFill="1" applyBorder="1" applyAlignment="1">
      <alignment vertical="center"/>
    </xf>
    <xf numFmtId="0" fontId="20" fillId="0" borderId="15" xfId="0" applyFont="1" applyFill="1" applyBorder="1" applyAlignment="1" applyProtection="1">
      <alignment vertical="center"/>
      <protection locked="0"/>
    </xf>
    <xf numFmtId="4" fontId="20" fillId="0" borderId="15" xfId="0" applyNumberFormat="1" applyFont="1" applyFill="1" applyBorder="1" applyAlignment="1">
      <alignment vertical="center"/>
    </xf>
    <xf numFmtId="44" fontId="20" fillId="0" borderId="15" xfId="0" applyNumberFormat="1" applyFont="1" applyFill="1" applyBorder="1" applyAlignment="1">
      <alignment vertical="center"/>
    </xf>
    <xf numFmtId="43" fontId="20" fillId="0" borderId="15" xfId="0" applyNumberFormat="1" applyFont="1" applyFill="1" applyBorder="1" applyAlignment="1" applyProtection="1">
      <alignment vertical="center"/>
      <protection locked="0"/>
    </xf>
    <xf numFmtId="43" fontId="20" fillId="0" borderId="60" xfId="0" applyNumberFormat="1" applyFont="1" applyFill="1" applyBorder="1" applyAlignment="1">
      <alignment vertical="center"/>
    </xf>
    <xf numFmtId="49" fontId="23" fillId="17" borderId="40" xfId="2" applyNumberFormat="1" applyFont="1" applyFill="1" applyBorder="1" applyAlignment="1" applyProtection="1">
      <alignment horizontal="left" vertical="center" wrapText="1"/>
      <protection locked="0"/>
    </xf>
    <xf numFmtId="0" fontId="22" fillId="17" borderId="15" xfId="0" applyFont="1" applyFill="1" applyBorder="1" applyAlignment="1">
      <alignment horizontal="left" vertical="center"/>
    </xf>
    <xf numFmtId="0" fontId="23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7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17" borderId="15" xfId="436" applyNumberFormat="1" applyFont="1" applyFill="1" applyBorder="1" applyAlignment="1" applyProtection="1">
      <alignment vertical="center" shrinkToFit="1"/>
    </xf>
    <xf numFmtId="0" fontId="22" fillId="18" borderId="15" xfId="0" applyFont="1" applyFill="1" applyBorder="1" applyAlignment="1" applyProtection="1">
      <alignment vertical="center"/>
      <protection locked="0"/>
    </xf>
    <xf numFmtId="43" fontId="22" fillId="18" borderId="15" xfId="0" applyNumberFormat="1" applyFont="1" applyFill="1" applyBorder="1" applyAlignment="1" applyProtection="1">
      <alignment vertical="center"/>
      <protection locked="0"/>
    </xf>
    <xf numFmtId="43" fontId="22" fillId="17" borderId="60" xfId="0" applyNumberFormat="1" applyFont="1" applyFill="1" applyBorder="1" applyAlignment="1">
      <alignment vertical="center"/>
    </xf>
    <xf numFmtId="44" fontId="22" fillId="19" borderId="15" xfId="436" applyNumberFormat="1" applyFont="1" applyFill="1" applyBorder="1" applyAlignment="1">
      <alignment horizontal="center" vertical="center"/>
    </xf>
    <xf numFmtId="44" fontId="20" fillId="17" borderId="15" xfId="436" applyNumberFormat="1" applyFont="1" applyFill="1" applyBorder="1" applyAlignment="1">
      <alignment horizontal="center" vertical="center"/>
    </xf>
    <xf numFmtId="44" fontId="20" fillId="0" borderId="15" xfId="436" applyNumberFormat="1" applyFont="1" applyFill="1" applyBorder="1" applyAlignment="1">
      <alignment horizontal="center" vertical="center"/>
    </xf>
    <xf numFmtId="44" fontId="22" fillId="0" borderId="15" xfId="436" applyNumberFormat="1" applyFont="1" applyFill="1" applyBorder="1" applyAlignment="1">
      <alignment horizontal="center" vertical="center"/>
    </xf>
    <xf numFmtId="44" fontId="22" fillId="17" borderId="15" xfId="436" applyNumberFormat="1" applyFont="1" applyFill="1" applyBorder="1" applyAlignment="1">
      <alignment horizontal="center" vertical="center"/>
    </xf>
    <xf numFmtId="43" fontId="22" fillId="21" borderId="31" xfId="436" applyFont="1" applyFill="1" applyBorder="1" applyAlignment="1">
      <alignment horizontal="center" vertical="center"/>
    </xf>
    <xf numFmtId="44" fontId="22" fillId="19" borderId="15" xfId="436" applyNumberFormat="1" applyFont="1" applyFill="1" applyBorder="1" applyAlignment="1">
      <alignment vertical="center"/>
    </xf>
    <xf numFmtId="44" fontId="20" fillId="17" borderId="15" xfId="436" applyNumberFormat="1" applyFont="1" applyFill="1" applyBorder="1" applyAlignment="1">
      <alignment vertical="center"/>
    </xf>
    <xf numFmtId="44" fontId="22" fillId="0" borderId="15" xfId="436" applyNumberFormat="1" applyFont="1" applyFill="1" applyBorder="1" applyAlignment="1">
      <alignment vertical="center"/>
    </xf>
    <xf numFmtId="44" fontId="22" fillId="17" borderId="15" xfId="436" applyNumberFormat="1" applyFont="1" applyFill="1" applyBorder="1" applyAlignment="1">
      <alignment vertical="center"/>
    </xf>
    <xf numFmtId="44" fontId="20" fillId="0" borderId="15" xfId="436" applyNumberFormat="1" applyFont="1" applyFill="1" applyBorder="1" applyAlignment="1">
      <alignment vertical="center"/>
    </xf>
    <xf numFmtId="10" fontId="20" fillId="0" borderId="0" xfId="0" applyNumberFormat="1" applyFont="1" applyFill="1" applyAlignment="1">
      <alignment vertical="center"/>
    </xf>
    <xf numFmtId="44" fontId="22" fillId="20" borderId="15" xfId="436" applyNumberFormat="1" applyFont="1" applyFill="1" applyBorder="1" applyAlignment="1">
      <alignment horizontal="center" vertical="center"/>
    </xf>
    <xf numFmtId="44" fontId="22" fillId="20" borderId="15" xfId="436" applyNumberFormat="1" applyFont="1" applyFill="1" applyBorder="1" applyAlignment="1">
      <alignment vertical="center"/>
    </xf>
    <xf numFmtId="44" fontId="20" fillId="17" borderId="19" xfId="436" applyNumberFormat="1" applyFont="1" applyFill="1" applyBorder="1" applyAlignment="1">
      <alignment horizontal="center" vertical="center"/>
    </xf>
    <xf numFmtId="44" fontId="22" fillId="19" borderId="19" xfId="436" applyNumberFormat="1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vertical="center"/>
    </xf>
    <xf numFmtId="0" fontId="21" fillId="0" borderId="40" xfId="71" applyNumberFormat="1" applyFont="1" applyFill="1" applyBorder="1" applyAlignment="1">
      <alignment vertical="center" wrapText="1" shrinkToFit="1"/>
    </xf>
    <xf numFmtId="49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41" xfId="71" applyNumberFormat="1" applyFont="1" applyFill="1" applyBorder="1" applyAlignment="1">
      <alignment vertical="center" wrapText="1" shrinkToFit="1"/>
    </xf>
    <xf numFmtId="0" fontId="21" fillId="0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9" xfId="436" applyNumberFormat="1" applyFont="1" applyFill="1" applyBorder="1" applyAlignment="1" applyProtection="1">
      <alignment vertical="center" shrinkToFit="1"/>
    </xf>
    <xf numFmtId="44" fontId="20" fillId="0" borderId="19" xfId="436" applyNumberFormat="1" applyFont="1" applyFill="1" applyBorder="1" applyAlignment="1">
      <alignment horizontal="center" vertical="center"/>
    </xf>
    <xf numFmtId="0" fontId="23" fillId="17" borderId="41" xfId="71" applyNumberFormat="1" applyFont="1" applyFill="1" applyBorder="1" applyAlignment="1">
      <alignment vertical="center" wrapText="1" shrinkToFit="1"/>
    </xf>
    <xf numFmtId="49" fontId="23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7" borderId="19" xfId="2" applyNumberFormat="1" applyFont="1" applyFill="1" applyBorder="1" applyAlignment="1" applyProtection="1">
      <alignment horizontal="left" vertical="center" wrapText="1"/>
      <protection locked="0"/>
    </xf>
    <xf numFmtId="0" fontId="23" fillId="17" borderId="19" xfId="180" applyNumberFormat="1" applyFont="1" applyFill="1" applyBorder="1" applyAlignment="1" applyProtection="1">
      <alignment horizontal="center" vertical="center" wrapText="1"/>
      <protection locked="0"/>
    </xf>
    <xf numFmtId="43" fontId="23" fillId="17" borderId="19" xfId="436" applyNumberFormat="1" applyFont="1" applyFill="1" applyBorder="1" applyAlignment="1" applyProtection="1">
      <alignment vertical="center" shrinkToFit="1"/>
    </xf>
    <xf numFmtId="44" fontId="22" fillId="17" borderId="19" xfId="436" applyNumberFormat="1" applyFont="1" applyFill="1" applyBorder="1" applyAlignment="1">
      <alignment horizontal="center" vertical="center"/>
    </xf>
    <xf numFmtId="44" fontId="22" fillId="22" borderId="37" xfId="0" applyNumberFormat="1" applyFont="1" applyFill="1" applyBorder="1" applyAlignment="1">
      <alignment vertical="center"/>
    </xf>
    <xf numFmtId="49" fontId="20" fillId="0" borderId="48" xfId="0" applyNumberFormat="1" applyFont="1" applyBorder="1"/>
    <xf numFmtId="49" fontId="20" fillId="0" borderId="46" xfId="0" applyNumberFormat="1" applyFont="1" applyBorder="1"/>
    <xf numFmtId="49" fontId="20" fillId="0" borderId="47" xfId="0" applyNumberFormat="1" applyFont="1" applyBorder="1"/>
    <xf numFmtId="9" fontId="20" fillId="0" borderId="61" xfId="1" applyFont="1" applyBorder="1" applyAlignment="1">
      <alignment horizontal="center"/>
    </xf>
    <xf numFmtId="0" fontId="22" fillId="23" borderId="30" xfId="0" applyFont="1" applyFill="1" applyBorder="1"/>
    <xf numFmtId="0" fontId="22" fillId="23" borderId="62" xfId="0" applyFont="1" applyFill="1" applyBorder="1"/>
    <xf numFmtId="0" fontId="22" fillId="23" borderId="55" xfId="0" applyFont="1" applyFill="1" applyBorder="1"/>
    <xf numFmtId="0" fontId="22" fillId="23" borderId="31" xfId="0" applyFont="1" applyFill="1" applyBorder="1" applyAlignment="1">
      <alignment horizontal="center"/>
    </xf>
    <xf numFmtId="0" fontId="22" fillId="23" borderId="32" xfId="0" applyFont="1" applyFill="1" applyBorder="1" applyAlignment="1">
      <alignment horizontal="center"/>
    </xf>
    <xf numFmtId="9" fontId="22" fillId="0" borderId="30" xfId="1" applyFont="1" applyFill="1" applyBorder="1" applyAlignment="1">
      <alignment horizontal="center"/>
    </xf>
    <xf numFmtId="9" fontId="20" fillId="0" borderId="36" xfId="1" applyFont="1" applyFill="1" applyBorder="1" applyAlignment="1">
      <alignment horizontal="center"/>
    </xf>
    <xf numFmtId="9" fontId="20" fillId="0" borderId="37" xfId="1" applyFont="1" applyFill="1" applyBorder="1" applyAlignment="1">
      <alignment horizontal="center"/>
    </xf>
    <xf numFmtId="9" fontId="20" fillId="0" borderId="38" xfId="1" applyFont="1" applyFill="1" applyBorder="1" applyAlignment="1">
      <alignment horizontal="center"/>
    </xf>
    <xf numFmtId="9" fontId="20" fillId="0" borderId="40" xfId="1" applyFont="1" applyFill="1" applyBorder="1" applyAlignment="1">
      <alignment horizontal="center"/>
    </xf>
    <xf numFmtId="9" fontId="20" fillId="0" borderId="42" xfId="1" applyFont="1" applyFill="1" applyBorder="1" applyAlignment="1">
      <alignment horizontal="center"/>
    </xf>
    <xf numFmtId="9" fontId="20" fillId="0" borderId="36" xfId="1" applyFont="1" applyBorder="1" applyAlignment="1">
      <alignment horizontal="center"/>
    </xf>
    <xf numFmtId="0" fontId="22" fillId="20" borderId="16" xfId="0" applyFont="1" applyFill="1" applyBorder="1" applyAlignment="1">
      <alignment horizontal="center" vertical="center"/>
    </xf>
    <xf numFmtId="0" fontId="22" fillId="20" borderId="17" xfId="0" applyFont="1" applyFill="1" applyBorder="1" applyAlignment="1">
      <alignment horizontal="center" vertical="center"/>
    </xf>
    <xf numFmtId="0" fontId="22" fillId="20" borderId="18" xfId="0" applyFont="1" applyFill="1" applyBorder="1" applyAlignment="1">
      <alignment horizontal="center" vertical="center"/>
    </xf>
    <xf numFmtId="0" fontId="22" fillId="20" borderId="22" xfId="0" applyFont="1" applyFill="1" applyBorder="1" applyAlignment="1">
      <alignment horizontal="center" vertical="center"/>
    </xf>
    <xf numFmtId="0" fontId="22" fillId="20" borderId="23" xfId="0" applyFont="1" applyFill="1" applyBorder="1" applyAlignment="1">
      <alignment horizontal="center" vertical="center"/>
    </xf>
    <xf numFmtId="0" fontId="22" fillId="20" borderId="24" xfId="0" applyFont="1" applyFill="1" applyBorder="1" applyAlignment="1">
      <alignment horizontal="center" vertical="center"/>
    </xf>
    <xf numFmtId="0" fontId="22" fillId="20" borderId="27" xfId="0" applyFont="1" applyFill="1" applyBorder="1" applyAlignment="1">
      <alignment horizontal="center" vertical="center"/>
    </xf>
    <xf numFmtId="0" fontId="22" fillId="20" borderId="28" xfId="0" applyFont="1" applyFill="1" applyBorder="1" applyAlignment="1">
      <alignment horizontal="center" vertical="center"/>
    </xf>
    <xf numFmtId="0" fontId="22" fillId="20" borderId="29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left" vertical="center"/>
    </xf>
    <xf numFmtId="0" fontId="20" fillId="17" borderId="23" xfId="0" applyFont="1" applyFill="1" applyBorder="1" applyAlignment="1">
      <alignment horizontal="left" vertical="center"/>
    </xf>
    <xf numFmtId="0" fontId="20" fillId="17" borderId="22" xfId="0" applyFont="1" applyFill="1" applyBorder="1" applyAlignment="1">
      <alignment horizontal="center" vertical="center"/>
    </xf>
    <xf numFmtId="0" fontId="20" fillId="17" borderId="23" xfId="0" applyFont="1" applyFill="1" applyBorder="1" applyAlignment="1">
      <alignment horizontal="center" vertical="center"/>
    </xf>
    <xf numFmtId="0" fontId="20" fillId="17" borderId="25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/>
    </xf>
    <xf numFmtId="0" fontId="20" fillId="17" borderId="27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horizontal="center" vertical="center"/>
    </xf>
    <xf numFmtId="0" fontId="22" fillId="20" borderId="20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 wrapText="1"/>
    </xf>
    <xf numFmtId="0" fontId="20" fillId="17" borderId="28" xfId="0" applyFont="1" applyFill="1" applyBorder="1" applyAlignment="1">
      <alignment horizontal="center" vertical="center" wrapText="1"/>
    </xf>
    <xf numFmtId="0" fontId="20" fillId="17" borderId="0" xfId="0" applyFont="1" applyFill="1" applyBorder="1" applyAlignment="1">
      <alignment horizontal="left" vertical="center" wrapText="1"/>
    </xf>
    <xf numFmtId="0" fontId="20" fillId="17" borderId="28" xfId="0" applyFont="1" applyFill="1" applyBorder="1" applyAlignment="1">
      <alignment horizontal="left" vertical="center" wrapText="1"/>
    </xf>
  </cellXfs>
  <cellStyles count="438">
    <cellStyle name="20% - Ênfase1 2" xfId="3" xr:uid="{00000000-0005-0000-0000-000000000000}"/>
    <cellStyle name="20% - Ênfase1 2 2" xfId="4" xr:uid="{00000000-0005-0000-0000-000001000000}"/>
    <cellStyle name="20% - Ênfase1 2 3" xfId="91" xr:uid="{00000000-0005-0000-0000-000002000000}"/>
    <cellStyle name="20% - Ênfase1 2 4" xfId="161" xr:uid="{00000000-0005-0000-0000-000003000000}"/>
    <cellStyle name="20% - Ênfase1 2 5" xfId="245" xr:uid="{00000000-0005-0000-0000-000004000000}"/>
    <cellStyle name="20% - Ênfase1 2 6" xfId="343" xr:uid="{00000000-0005-0000-0000-000005000000}"/>
    <cellStyle name="20% - Ênfase1 3" xfId="66" xr:uid="{00000000-0005-0000-0000-000006000000}"/>
    <cellStyle name="20% - Ênfase1 4" xfId="177" xr:uid="{00000000-0005-0000-0000-000007000000}"/>
    <cellStyle name="20% - Ênfase1 5" xfId="261" xr:uid="{00000000-0005-0000-0000-000008000000}"/>
    <cellStyle name="20% - Ênfase1 6" xfId="342" xr:uid="{00000000-0005-0000-0000-000009000000}"/>
    <cellStyle name="20% - Ênfase2 2" xfId="5" xr:uid="{00000000-0005-0000-0000-00000A000000}"/>
    <cellStyle name="20% - Ênfase2 2 2" xfId="6" xr:uid="{00000000-0005-0000-0000-00000B000000}"/>
    <cellStyle name="20% - Ênfase2 2 3" xfId="93" xr:uid="{00000000-0005-0000-0000-00000C000000}"/>
    <cellStyle name="20% - Ênfase2 2 4" xfId="156" xr:uid="{00000000-0005-0000-0000-00000D000000}"/>
    <cellStyle name="20% - Ênfase2 2 5" xfId="240" xr:uid="{00000000-0005-0000-0000-00000E000000}"/>
    <cellStyle name="20% - Ênfase2 2 6" xfId="345" xr:uid="{00000000-0005-0000-0000-00000F000000}"/>
    <cellStyle name="20% - Ênfase2 3" xfId="92" xr:uid="{00000000-0005-0000-0000-000010000000}"/>
    <cellStyle name="20% - Ênfase2 4" xfId="157" xr:uid="{00000000-0005-0000-0000-000011000000}"/>
    <cellStyle name="20% - Ênfase2 5" xfId="241" xr:uid="{00000000-0005-0000-0000-000012000000}"/>
    <cellStyle name="20% - Ênfase2 6" xfId="344" xr:uid="{00000000-0005-0000-0000-000013000000}"/>
    <cellStyle name="20% - Ênfase3 2" xfId="7" xr:uid="{00000000-0005-0000-0000-000014000000}"/>
    <cellStyle name="20% - Ênfase3 2 2" xfId="8" xr:uid="{00000000-0005-0000-0000-000015000000}"/>
    <cellStyle name="20% - Ênfase3 2 3" xfId="95" xr:uid="{00000000-0005-0000-0000-000016000000}"/>
    <cellStyle name="20% - Ênfase3 2 4" xfId="151" xr:uid="{00000000-0005-0000-0000-000017000000}"/>
    <cellStyle name="20% - Ênfase3 2 5" xfId="235" xr:uid="{00000000-0005-0000-0000-000018000000}"/>
    <cellStyle name="20% - Ênfase3 2 6" xfId="347" xr:uid="{00000000-0005-0000-0000-000019000000}"/>
    <cellStyle name="20% - Ênfase3 3" xfId="94" xr:uid="{00000000-0005-0000-0000-00001A000000}"/>
    <cellStyle name="20% - Ênfase3 4" xfId="155" xr:uid="{00000000-0005-0000-0000-00001B000000}"/>
    <cellStyle name="20% - Ênfase3 5" xfId="239" xr:uid="{00000000-0005-0000-0000-00001C000000}"/>
    <cellStyle name="20% - Ênfase3 6" xfId="346" xr:uid="{00000000-0005-0000-0000-00001D000000}"/>
    <cellStyle name="20% - Ênfase4 2" xfId="9" xr:uid="{00000000-0005-0000-0000-00001E000000}"/>
    <cellStyle name="20% - Ênfase4 2 2" xfId="10" xr:uid="{00000000-0005-0000-0000-00001F000000}"/>
    <cellStyle name="20% - Ênfase4 2 3" xfId="97" xr:uid="{00000000-0005-0000-0000-000020000000}"/>
    <cellStyle name="20% - Ênfase4 2 4" xfId="181" xr:uid="{00000000-0005-0000-0000-000021000000}"/>
    <cellStyle name="20% - Ênfase4 2 5" xfId="264" xr:uid="{00000000-0005-0000-0000-000022000000}"/>
    <cellStyle name="20% - Ênfase4 2 6" xfId="349" xr:uid="{00000000-0005-0000-0000-000023000000}"/>
    <cellStyle name="20% - Ênfase4 3" xfId="96" xr:uid="{00000000-0005-0000-0000-000024000000}"/>
    <cellStyle name="20% - Ênfase4 4" xfId="148" xr:uid="{00000000-0005-0000-0000-000025000000}"/>
    <cellStyle name="20% - Ênfase4 5" xfId="232" xr:uid="{00000000-0005-0000-0000-000026000000}"/>
    <cellStyle name="20% - Ênfase4 6" xfId="348" xr:uid="{00000000-0005-0000-0000-000027000000}"/>
    <cellStyle name="20% - Ênfase5 2" xfId="11" xr:uid="{00000000-0005-0000-0000-000028000000}"/>
    <cellStyle name="20% - Ênfase5 2 2" xfId="12" xr:uid="{00000000-0005-0000-0000-000029000000}"/>
    <cellStyle name="20% - Ênfase5 2 3" xfId="99" xr:uid="{00000000-0005-0000-0000-00002A000000}"/>
    <cellStyle name="20% - Ênfase5 2 4" xfId="183" xr:uid="{00000000-0005-0000-0000-00002B000000}"/>
    <cellStyle name="20% - Ênfase5 2 5" xfId="266" xr:uid="{00000000-0005-0000-0000-00002C000000}"/>
    <cellStyle name="20% - Ênfase5 2 6" xfId="351" xr:uid="{00000000-0005-0000-0000-00002D000000}"/>
    <cellStyle name="20% - Ênfase5 3" xfId="98" xr:uid="{00000000-0005-0000-0000-00002E000000}"/>
    <cellStyle name="20% - Ênfase5 4" xfId="182" xr:uid="{00000000-0005-0000-0000-00002F000000}"/>
    <cellStyle name="20% - Ênfase5 5" xfId="265" xr:uid="{00000000-0005-0000-0000-000030000000}"/>
    <cellStyle name="20% - Ênfase5 6" xfId="350" xr:uid="{00000000-0005-0000-0000-000031000000}"/>
    <cellStyle name="20% - Ênfase6 2" xfId="13" xr:uid="{00000000-0005-0000-0000-000032000000}"/>
    <cellStyle name="20% - Ênfase6 2 2" xfId="14" xr:uid="{00000000-0005-0000-0000-000033000000}"/>
    <cellStyle name="20% - Ênfase6 2 3" xfId="101" xr:uid="{00000000-0005-0000-0000-000034000000}"/>
    <cellStyle name="20% - Ênfase6 2 4" xfId="185" xr:uid="{00000000-0005-0000-0000-000035000000}"/>
    <cellStyle name="20% - Ênfase6 2 5" xfId="268" xr:uid="{00000000-0005-0000-0000-000036000000}"/>
    <cellStyle name="20% - Ênfase6 2 6" xfId="353" xr:uid="{00000000-0005-0000-0000-000037000000}"/>
    <cellStyle name="20% - Ênfase6 3" xfId="100" xr:uid="{00000000-0005-0000-0000-000038000000}"/>
    <cellStyle name="20% - Ênfase6 4" xfId="184" xr:uid="{00000000-0005-0000-0000-000039000000}"/>
    <cellStyle name="20% - Ênfase6 5" xfId="267" xr:uid="{00000000-0005-0000-0000-00003A000000}"/>
    <cellStyle name="20% - Ênfase6 6" xfId="352" xr:uid="{00000000-0005-0000-0000-00003B000000}"/>
    <cellStyle name="40% - Ênfase1 2" xfId="15" xr:uid="{00000000-0005-0000-0000-00003C000000}"/>
    <cellStyle name="40% - Ênfase1 2 2" xfId="16" xr:uid="{00000000-0005-0000-0000-00003D000000}"/>
    <cellStyle name="40% - Ênfase1 2 3" xfId="103" xr:uid="{00000000-0005-0000-0000-00003E000000}"/>
    <cellStyle name="40% - Ênfase1 2 4" xfId="187" xr:uid="{00000000-0005-0000-0000-00003F000000}"/>
    <cellStyle name="40% - Ênfase1 2 5" xfId="270" xr:uid="{00000000-0005-0000-0000-000040000000}"/>
    <cellStyle name="40% - Ênfase1 2 6" xfId="355" xr:uid="{00000000-0005-0000-0000-000041000000}"/>
    <cellStyle name="40% - Ênfase1 3" xfId="102" xr:uid="{00000000-0005-0000-0000-000042000000}"/>
    <cellStyle name="40% - Ênfase1 4" xfId="186" xr:uid="{00000000-0005-0000-0000-000043000000}"/>
    <cellStyle name="40% - Ênfase1 5" xfId="269" xr:uid="{00000000-0005-0000-0000-000044000000}"/>
    <cellStyle name="40% - Ênfase1 6" xfId="354" xr:uid="{00000000-0005-0000-0000-000045000000}"/>
    <cellStyle name="40% - Ênfase2 2" xfId="17" xr:uid="{00000000-0005-0000-0000-000046000000}"/>
    <cellStyle name="40% - Ênfase2 2 2" xfId="18" xr:uid="{00000000-0005-0000-0000-000047000000}"/>
    <cellStyle name="40% - Ênfase2 2 3" xfId="105" xr:uid="{00000000-0005-0000-0000-000048000000}"/>
    <cellStyle name="40% - Ênfase2 2 4" xfId="189" xr:uid="{00000000-0005-0000-0000-000049000000}"/>
    <cellStyle name="40% - Ênfase2 2 5" xfId="272" xr:uid="{00000000-0005-0000-0000-00004A000000}"/>
    <cellStyle name="40% - Ênfase2 2 6" xfId="357" xr:uid="{00000000-0005-0000-0000-00004B000000}"/>
    <cellStyle name="40% - Ênfase2 3" xfId="104" xr:uid="{00000000-0005-0000-0000-00004C000000}"/>
    <cellStyle name="40% - Ênfase2 4" xfId="188" xr:uid="{00000000-0005-0000-0000-00004D000000}"/>
    <cellStyle name="40% - Ênfase2 5" xfId="271" xr:uid="{00000000-0005-0000-0000-00004E000000}"/>
    <cellStyle name="40% - Ênfase2 6" xfId="356" xr:uid="{00000000-0005-0000-0000-00004F000000}"/>
    <cellStyle name="40% - Ênfase3 2" xfId="19" xr:uid="{00000000-0005-0000-0000-000050000000}"/>
    <cellStyle name="40% - Ênfase3 2 2" xfId="20" xr:uid="{00000000-0005-0000-0000-000051000000}"/>
    <cellStyle name="40% - Ênfase3 2 3" xfId="107" xr:uid="{00000000-0005-0000-0000-000052000000}"/>
    <cellStyle name="40% - Ênfase3 2 4" xfId="191" xr:uid="{00000000-0005-0000-0000-000053000000}"/>
    <cellStyle name="40% - Ênfase3 2 5" xfId="274" xr:uid="{00000000-0005-0000-0000-000054000000}"/>
    <cellStyle name="40% - Ênfase3 2 6" xfId="359" xr:uid="{00000000-0005-0000-0000-000055000000}"/>
    <cellStyle name="40% - Ênfase3 3" xfId="106" xr:uid="{00000000-0005-0000-0000-000056000000}"/>
    <cellStyle name="40% - Ênfase3 4" xfId="190" xr:uid="{00000000-0005-0000-0000-000057000000}"/>
    <cellStyle name="40% - Ênfase3 5" xfId="273" xr:uid="{00000000-0005-0000-0000-000058000000}"/>
    <cellStyle name="40% - Ênfase3 6" xfId="358" xr:uid="{00000000-0005-0000-0000-000059000000}"/>
    <cellStyle name="40% - Ênfase4 2" xfId="21" xr:uid="{00000000-0005-0000-0000-00005A000000}"/>
    <cellStyle name="40% - Ênfase4 2 2" xfId="22" xr:uid="{00000000-0005-0000-0000-00005B000000}"/>
    <cellStyle name="40% - Ênfase4 2 3" xfId="109" xr:uid="{00000000-0005-0000-0000-00005C000000}"/>
    <cellStyle name="40% - Ênfase4 2 4" xfId="193" xr:uid="{00000000-0005-0000-0000-00005D000000}"/>
    <cellStyle name="40% - Ênfase4 2 5" xfId="276" xr:uid="{00000000-0005-0000-0000-00005E000000}"/>
    <cellStyle name="40% - Ênfase4 2 6" xfId="361" xr:uid="{00000000-0005-0000-0000-00005F000000}"/>
    <cellStyle name="40% - Ênfase4 3" xfId="108" xr:uid="{00000000-0005-0000-0000-000060000000}"/>
    <cellStyle name="40% - Ênfase4 4" xfId="192" xr:uid="{00000000-0005-0000-0000-000061000000}"/>
    <cellStyle name="40% - Ênfase4 5" xfId="275" xr:uid="{00000000-0005-0000-0000-000062000000}"/>
    <cellStyle name="40% - Ênfase4 6" xfId="360" xr:uid="{00000000-0005-0000-0000-000063000000}"/>
    <cellStyle name="40% - Ênfase5 2" xfId="23" xr:uid="{00000000-0005-0000-0000-000064000000}"/>
    <cellStyle name="40% - Ênfase5 2 2" xfId="24" xr:uid="{00000000-0005-0000-0000-000065000000}"/>
    <cellStyle name="40% - Ênfase5 2 3" xfId="111" xr:uid="{00000000-0005-0000-0000-000066000000}"/>
    <cellStyle name="40% - Ênfase5 2 4" xfId="195" xr:uid="{00000000-0005-0000-0000-000067000000}"/>
    <cellStyle name="40% - Ênfase5 2 5" xfId="278" xr:uid="{00000000-0005-0000-0000-000068000000}"/>
    <cellStyle name="40% - Ênfase5 2 6" xfId="363" xr:uid="{00000000-0005-0000-0000-000069000000}"/>
    <cellStyle name="40% - Ênfase5 3" xfId="110" xr:uid="{00000000-0005-0000-0000-00006A000000}"/>
    <cellStyle name="40% - Ênfase5 4" xfId="194" xr:uid="{00000000-0005-0000-0000-00006B000000}"/>
    <cellStyle name="40% - Ênfase5 5" xfId="277" xr:uid="{00000000-0005-0000-0000-00006C000000}"/>
    <cellStyle name="40% - Ênfase5 6" xfId="362" xr:uid="{00000000-0005-0000-0000-00006D000000}"/>
    <cellStyle name="40% - Ênfase6 2" xfId="25" xr:uid="{00000000-0005-0000-0000-00006E000000}"/>
    <cellStyle name="40% - Ênfase6 2 2" xfId="26" xr:uid="{00000000-0005-0000-0000-00006F000000}"/>
    <cellStyle name="40% - Ênfase6 2 3" xfId="113" xr:uid="{00000000-0005-0000-0000-000070000000}"/>
    <cellStyle name="40% - Ênfase6 2 4" xfId="197" xr:uid="{00000000-0005-0000-0000-000071000000}"/>
    <cellStyle name="40% - Ênfase6 2 5" xfId="280" xr:uid="{00000000-0005-0000-0000-000072000000}"/>
    <cellStyle name="40% - Ênfase6 2 6" xfId="365" xr:uid="{00000000-0005-0000-0000-000073000000}"/>
    <cellStyle name="40% - Ênfase6 3" xfId="112" xr:uid="{00000000-0005-0000-0000-000074000000}"/>
    <cellStyle name="40% - Ênfase6 4" xfId="196" xr:uid="{00000000-0005-0000-0000-000075000000}"/>
    <cellStyle name="40% - Ênfase6 5" xfId="279" xr:uid="{00000000-0005-0000-0000-000076000000}"/>
    <cellStyle name="40% - Ênfase6 6" xfId="364" xr:uid="{00000000-0005-0000-0000-000077000000}"/>
    <cellStyle name="60% - Ênfase1 2" xfId="27" xr:uid="{00000000-0005-0000-0000-000078000000}"/>
    <cellStyle name="60% - Ênfase1 2 2" xfId="28" xr:uid="{00000000-0005-0000-0000-000079000000}"/>
    <cellStyle name="60% - Ênfase1 2 3" xfId="115" xr:uid="{00000000-0005-0000-0000-00007A000000}"/>
    <cellStyle name="60% - Ênfase1 2 4" xfId="199" xr:uid="{00000000-0005-0000-0000-00007B000000}"/>
    <cellStyle name="60% - Ênfase1 2 5" xfId="282" xr:uid="{00000000-0005-0000-0000-00007C000000}"/>
    <cellStyle name="60% - Ênfase1 2 6" xfId="367" xr:uid="{00000000-0005-0000-0000-00007D000000}"/>
    <cellStyle name="60% - Ênfase1 3" xfId="114" xr:uid="{00000000-0005-0000-0000-00007E000000}"/>
    <cellStyle name="60% - Ênfase1 4" xfId="198" xr:uid="{00000000-0005-0000-0000-00007F000000}"/>
    <cellStyle name="60% - Ênfase1 5" xfId="281" xr:uid="{00000000-0005-0000-0000-000080000000}"/>
    <cellStyle name="60% - Ênfase1 6" xfId="366" xr:uid="{00000000-0005-0000-0000-000081000000}"/>
    <cellStyle name="60% - Ênfase2 2" xfId="29" xr:uid="{00000000-0005-0000-0000-000082000000}"/>
    <cellStyle name="60% - Ênfase2 2 2" xfId="30" xr:uid="{00000000-0005-0000-0000-000083000000}"/>
    <cellStyle name="60% - Ênfase2 2 3" xfId="117" xr:uid="{00000000-0005-0000-0000-000084000000}"/>
    <cellStyle name="60% - Ênfase2 2 4" xfId="201" xr:uid="{00000000-0005-0000-0000-000085000000}"/>
    <cellStyle name="60% - Ênfase2 2 5" xfId="284" xr:uid="{00000000-0005-0000-0000-000086000000}"/>
    <cellStyle name="60% - Ênfase2 2 6" xfId="369" xr:uid="{00000000-0005-0000-0000-000087000000}"/>
    <cellStyle name="60% - Ênfase2 3" xfId="116" xr:uid="{00000000-0005-0000-0000-000088000000}"/>
    <cellStyle name="60% - Ênfase2 4" xfId="200" xr:uid="{00000000-0005-0000-0000-000089000000}"/>
    <cellStyle name="60% - Ênfase2 5" xfId="283" xr:uid="{00000000-0005-0000-0000-00008A000000}"/>
    <cellStyle name="60% - Ênfase2 6" xfId="368" xr:uid="{00000000-0005-0000-0000-00008B000000}"/>
    <cellStyle name="60% - Ênfase3 2" xfId="31" xr:uid="{00000000-0005-0000-0000-00008C000000}"/>
    <cellStyle name="60% - Ênfase3 2 2" xfId="32" xr:uid="{00000000-0005-0000-0000-00008D000000}"/>
    <cellStyle name="60% - Ênfase3 2 3" xfId="119" xr:uid="{00000000-0005-0000-0000-00008E000000}"/>
    <cellStyle name="60% - Ênfase3 2 4" xfId="203" xr:uid="{00000000-0005-0000-0000-00008F000000}"/>
    <cellStyle name="60% - Ênfase3 2 5" xfId="286" xr:uid="{00000000-0005-0000-0000-000090000000}"/>
    <cellStyle name="60% - Ênfase3 2 6" xfId="371" xr:uid="{00000000-0005-0000-0000-000091000000}"/>
    <cellStyle name="60% - Ênfase3 3" xfId="118" xr:uid="{00000000-0005-0000-0000-000092000000}"/>
    <cellStyle name="60% - Ênfase3 4" xfId="202" xr:uid="{00000000-0005-0000-0000-000093000000}"/>
    <cellStyle name="60% - Ênfase3 5" xfId="285" xr:uid="{00000000-0005-0000-0000-000094000000}"/>
    <cellStyle name="60% - Ênfase3 6" xfId="370" xr:uid="{00000000-0005-0000-0000-000095000000}"/>
    <cellStyle name="60% - Ênfase4 2" xfId="33" xr:uid="{00000000-0005-0000-0000-000096000000}"/>
    <cellStyle name="60% - Ênfase4 2 2" xfId="34" xr:uid="{00000000-0005-0000-0000-000097000000}"/>
    <cellStyle name="60% - Ênfase4 2 3" xfId="121" xr:uid="{00000000-0005-0000-0000-000098000000}"/>
    <cellStyle name="60% - Ênfase4 2 4" xfId="205" xr:uid="{00000000-0005-0000-0000-000099000000}"/>
    <cellStyle name="60% - Ênfase4 2 5" xfId="288" xr:uid="{00000000-0005-0000-0000-00009A000000}"/>
    <cellStyle name="60% - Ênfase4 2 6" xfId="373" xr:uid="{00000000-0005-0000-0000-00009B000000}"/>
    <cellStyle name="60% - Ênfase4 3" xfId="120" xr:uid="{00000000-0005-0000-0000-00009C000000}"/>
    <cellStyle name="60% - Ênfase4 4" xfId="204" xr:uid="{00000000-0005-0000-0000-00009D000000}"/>
    <cellStyle name="60% - Ênfase4 5" xfId="287" xr:uid="{00000000-0005-0000-0000-00009E000000}"/>
    <cellStyle name="60% - Ênfase4 6" xfId="372" xr:uid="{00000000-0005-0000-0000-00009F000000}"/>
    <cellStyle name="60% - Ênfase5 2" xfId="35" xr:uid="{00000000-0005-0000-0000-0000A0000000}"/>
    <cellStyle name="60% - Ênfase5 2 2" xfId="36" xr:uid="{00000000-0005-0000-0000-0000A1000000}"/>
    <cellStyle name="60% - Ênfase5 2 3" xfId="123" xr:uid="{00000000-0005-0000-0000-0000A2000000}"/>
    <cellStyle name="60% - Ênfase5 2 4" xfId="207" xr:uid="{00000000-0005-0000-0000-0000A3000000}"/>
    <cellStyle name="60% - Ênfase5 2 5" xfId="290" xr:uid="{00000000-0005-0000-0000-0000A4000000}"/>
    <cellStyle name="60% - Ênfase5 2 6" xfId="375" xr:uid="{00000000-0005-0000-0000-0000A5000000}"/>
    <cellStyle name="60% - Ênfase5 3" xfId="122" xr:uid="{00000000-0005-0000-0000-0000A6000000}"/>
    <cellStyle name="60% - Ênfase5 4" xfId="206" xr:uid="{00000000-0005-0000-0000-0000A7000000}"/>
    <cellStyle name="60% - Ênfase5 5" xfId="289" xr:uid="{00000000-0005-0000-0000-0000A8000000}"/>
    <cellStyle name="60% - Ênfase5 6" xfId="374" xr:uid="{00000000-0005-0000-0000-0000A9000000}"/>
    <cellStyle name="60% - Ênfase6 2" xfId="37" xr:uid="{00000000-0005-0000-0000-0000AA000000}"/>
    <cellStyle name="60% - Ênfase6 2 2" xfId="38" xr:uid="{00000000-0005-0000-0000-0000AB000000}"/>
    <cellStyle name="60% - Ênfase6 2 3" xfId="125" xr:uid="{00000000-0005-0000-0000-0000AC000000}"/>
    <cellStyle name="60% - Ênfase6 2 4" xfId="209" xr:uid="{00000000-0005-0000-0000-0000AD000000}"/>
    <cellStyle name="60% - Ênfase6 2 5" xfId="292" xr:uid="{00000000-0005-0000-0000-0000AE000000}"/>
    <cellStyle name="60% - Ênfase6 2 6" xfId="377" xr:uid="{00000000-0005-0000-0000-0000AF000000}"/>
    <cellStyle name="60% - Ênfase6 3" xfId="124" xr:uid="{00000000-0005-0000-0000-0000B0000000}"/>
    <cellStyle name="60% - Ênfase6 4" xfId="208" xr:uid="{00000000-0005-0000-0000-0000B1000000}"/>
    <cellStyle name="60% - Ênfase6 5" xfId="291" xr:uid="{00000000-0005-0000-0000-0000B2000000}"/>
    <cellStyle name="60% - Ênfase6 6" xfId="376" xr:uid="{00000000-0005-0000-0000-0000B3000000}"/>
    <cellStyle name="Bom 2" xfId="39" xr:uid="{00000000-0005-0000-0000-0000B4000000}"/>
    <cellStyle name="Bom 2 2" xfId="40" xr:uid="{00000000-0005-0000-0000-0000B5000000}"/>
    <cellStyle name="Bom 2 3" xfId="127" xr:uid="{00000000-0005-0000-0000-0000B6000000}"/>
    <cellStyle name="Bom 2 4" xfId="211" xr:uid="{00000000-0005-0000-0000-0000B7000000}"/>
    <cellStyle name="Bom 2 5" xfId="294" xr:uid="{00000000-0005-0000-0000-0000B8000000}"/>
    <cellStyle name="Bom 2 6" xfId="379" xr:uid="{00000000-0005-0000-0000-0000B9000000}"/>
    <cellStyle name="Bom 3" xfId="126" xr:uid="{00000000-0005-0000-0000-0000BA000000}"/>
    <cellStyle name="Bom 4" xfId="210" xr:uid="{00000000-0005-0000-0000-0000BB000000}"/>
    <cellStyle name="Bom 5" xfId="293" xr:uid="{00000000-0005-0000-0000-0000BC000000}"/>
    <cellStyle name="Bom 6" xfId="378" xr:uid="{00000000-0005-0000-0000-0000BD000000}"/>
    <cellStyle name="Cálculo 2" xfId="41" xr:uid="{00000000-0005-0000-0000-0000BE000000}"/>
    <cellStyle name="Cálculo 2 2" xfId="42" xr:uid="{00000000-0005-0000-0000-0000BF000000}"/>
    <cellStyle name="Cálculo 2 3" xfId="129" xr:uid="{00000000-0005-0000-0000-0000C0000000}"/>
    <cellStyle name="Cálculo 2 4" xfId="213" xr:uid="{00000000-0005-0000-0000-0000C1000000}"/>
    <cellStyle name="Cálculo 2 5" xfId="296" xr:uid="{00000000-0005-0000-0000-0000C2000000}"/>
    <cellStyle name="Cálculo 2 6" xfId="381" xr:uid="{00000000-0005-0000-0000-0000C3000000}"/>
    <cellStyle name="Cálculo 3" xfId="128" xr:uid="{00000000-0005-0000-0000-0000C4000000}"/>
    <cellStyle name="Cálculo 4" xfId="212" xr:uid="{00000000-0005-0000-0000-0000C5000000}"/>
    <cellStyle name="Cálculo 5" xfId="295" xr:uid="{00000000-0005-0000-0000-0000C6000000}"/>
    <cellStyle name="Cálculo 6" xfId="380" xr:uid="{00000000-0005-0000-0000-0000C7000000}"/>
    <cellStyle name="Célula de Verificação 2" xfId="43" xr:uid="{00000000-0005-0000-0000-0000C8000000}"/>
    <cellStyle name="Célula de Verificação 2 2" xfId="44" xr:uid="{00000000-0005-0000-0000-0000C9000000}"/>
    <cellStyle name="Célula de Verificação 2 3" xfId="131" xr:uid="{00000000-0005-0000-0000-0000CA000000}"/>
    <cellStyle name="Célula de Verificação 2 4" xfId="215" xr:uid="{00000000-0005-0000-0000-0000CB000000}"/>
    <cellStyle name="Célula de Verificação 2 5" xfId="298" xr:uid="{00000000-0005-0000-0000-0000CC000000}"/>
    <cellStyle name="Célula de Verificação 2 6" xfId="383" xr:uid="{00000000-0005-0000-0000-0000CD000000}"/>
    <cellStyle name="Célula de Verificação 3" xfId="130" xr:uid="{00000000-0005-0000-0000-0000CE000000}"/>
    <cellStyle name="Célula de Verificação 4" xfId="214" xr:uid="{00000000-0005-0000-0000-0000CF000000}"/>
    <cellStyle name="Célula de Verificação 5" xfId="297" xr:uid="{00000000-0005-0000-0000-0000D0000000}"/>
    <cellStyle name="Célula de Verificação 6" xfId="382" xr:uid="{00000000-0005-0000-0000-0000D1000000}"/>
    <cellStyle name="Célula Vinculada 2" xfId="45" xr:uid="{00000000-0005-0000-0000-0000D2000000}"/>
    <cellStyle name="Célula Vinculada 2 2" xfId="46" xr:uid="{00000000-0005-0000-0000-0000D3000000}"/>
    <cellStyle name="Célula Vinculada 2 3" xfId="133" xr:uid="{00000000-0005-0000-0000-0000D4000000}"/>
    <cellStyle name="Célula Vinculada 2 4" xfId="217" xr:uid="{00000000-0005-0000-0000-0000D5000000}"/>
    <cellStyle name="Célula Vinculada 2 5" xfId="300" xr:uid="{00000000-0005-0000-0000-0000D6000000}"/>
    <cellStyle name="Célula Vinculada 2 6" xfId="385" xr:uid="{00000000-0005-0000-0000-0000D7000000}"/>
    <cellStyle name="Célula Vinculada 3" xfId="132" xr:uid="{00000000-0005-0000-0000-0000D8000000}"/>
    <cellStyle name="Célula Vinculada 4" xfId="216" xr:uid="{00000000-0005-0000-0000-0000D9000000}"/>
    <cellStyle name="Célula Vinculada 5" xfId="299" xr:uid="{00000000-0005-0000-0000-0000DA000000}"/>
    <cellStyle name="Célula Vinculada 6" xfId="384" xr:uid="{00000000-0005-0000-0000-0000DB000000}"/>
    <cellStyle name="Ênfase1 2" xfId="47" xr:uid="{00000000-0005-0000-0000-0000DC000000}"/>
    <cellStyle name="Ênfase1 2 2" xfId="48" xr:uid="{00000000-0005-0000-0000-0000DD000000}"/>
    <cellStyle name="Ênfase1 2 3" xfId="135" xr:uid="{00000000-0005-0000-0000-0000DE000000}"/>
    <cellStyle name="Ênfase1 2 4" xfId="219" xr:uid="{00000000-0005-0000-0000-0000DF000000}"/>
    <cellStyle name="Ênfase1 2 5" xfId="302" xr:uid="{00000000-0005-0000-0000-0000E0000000}"/>
    <cellStyle name="Ênfase1 2 6" xfId="387" xr:uid="{00000000-0005-0000-0000-0000E1000000}"/>
    <cellStyle name="Ênfase1 3" xfId="134" xr:uid="{00000000-0005-0000-0000-0000E2000000}"/>
    <cellStyle name="Ênfase1 4" xfId="218" xr:uid="{00000000-0005-0000-0000-0000E3000000}"/>
    <cellStyle name="Ênfase1 5" xfId="301" xr:uid="{00000000-0005-0000-0000-0000E4000000}"/>
    <cellStyle name="Ênfase1 6" xfId="386" xr:uid="{00000000-0005-0000-0000-0000E5000000}"/>
    <cellStyle name="Ênfase2 2" xfId="49" xr:uid="{00000000-0005-0000-0000-0000E6000000}"/>
    <cellStyle name="Ênfase2 2 2" xfId="50" xr:uid="{00000000-0005-0000-0000-0000E7000000}"/>
    <cellStyle name="Ênfase2 2 3" xfId="137" xr:uid="{00000000-0005-0000-0000-0000E8000000}"/>
    <cellStyle name="Ênfase2 2 4" xfId="221" xr:uid="{00000000-0005-0000-0000-0000E9000000}"/>
    <cellStyle name="Ênfase2 2 5" xfId="304" xr:uid="{00000000-0005-0000-0000-0000EA000000}"/>
    <cellStyle name="Ênfase2 2 6" xfId="389" xr:uid="{00000000-0005-0000-0000-0000EB000000}"/>
    <cellStyle name="Ênfase2 3" xfId="136" xr:uid="{00000000-0005-0000-0000-0000EC000000}"/>
    <cellStyle name="Ênfase2 4" xfId="220" xr:uid="{00000000-0005-0000-0000-0000ED000000}"/>
    <cellStyle name="Ênfase2 5" xfId="303" xr:uid="{00000000-0005-0000-0000-0000EE000000}"/>
    <cellStyle name="Ênfase2 6" xfId="388" xr:uid="{00000000-0005-0000-0000-0000EF000000}"/>
    <cellStyle name="Ênfase3 2" xfId="51" xr:uid="{00000000-0005-0000-0000-0000F0000000}"/>
    <cellStyle name="Ênfase3 2 2" xfId="52" xr:uid="{00000000-0005-0000-0000-0000F1000000}"/>
    <cellStyle name="Ênfase3 2 3" xfId="139" xr:uid="{00000000-0005-0000-0000-0000F2000000}"/>
    <cellStyle name="Ênfase3 2 4" xfId="223" xr:uid="{00000000-0005-0000-0000-0000F3000000}"/>
    <cellStyle name="Ênfase3 2 5" xfId="306" xr:uid="{00000000-0005-0000-0000-0000F4000000}"/>
    <cellStyle name="Ênfase3 2 6" xfId="391" xr:uid="{00000000-0005-0000-0000-0000F5000000}"/>
    <cellStyle name="Ênfase3 3" xfId="138" xr:uid="{00000000-0005-0000-0000-0000F6000000}"/>
    <cellStyle name="Ênfase3 4" xfId="222" xr:uid="{00000000-0005-0000-0000-0000F7000000}"/>
    <cellStyle name="Ênfase3 5" xfId="305" xr:uid="{00000000-0005-0000-0000-0000F8000000}"/>
    <cellStyle name="Ênfase3 6" xfId="390" xr:uid="{00000000-0005-0000-0000-0000F9000000}"/>
    <cellStyle name="Ênfase4 2" xfId="53" xr:uid="{00000000-0005-0000-0000-0000FA000000}"/>
    <cellStyle name="Ênfase4 2 2" xfId="54" xr:uid="{00000000-0005-0000-0000-0000FB000000}"/>
    <cellStyle name="Ênfase4 2 3" xfId="141" xr:uid="{00000000-0005-0000-0000-0000FC000000}"/>
    <cellStyle name="Ênfase4 2 4" xfId="225" xr:uid="{00000000-0005-0000-0000-0000FD000000}"/>
    <cellStyle name="Ênfase4 2 5" xfId="308" xr:uid="{00000000-0005-0000-0000-0000FE000000}"/>
    <cellStyle name="Ênfase4 2 6" xfId="393" xr:uid="{00000000-0005-0000-0000-0000FF000000}"/>
    <cellStyle name="Ênfase4 3" xfId="140" xr:uid="{00000000-0005-0000-0000-000000010000}"/>
    <cellStyle name="Ênfase4 4" xfId="224" xr:uid="{00000000-0005-0000-0000-000001010000}"/>
    <cellStyle name="Ênfase4 5" xfId="307" xr:uid="{00000000-0005-0000-0000-000002010000}"/>
    <cellStyle name="Ênfase4 6" xfId="392" xr:uid="{00000000-0005-0000-0000-000003010000}"/>
    <cellStyle name="Ênfase5 2" xfId="55" xr:uid="{00000000-0005-0000-0000-000004010000}"/>
    <cellStyle name="Ênfase5 2 2" xfId="56" xr:uid="{00000000-0005-0000-0000-000005010000}"/>
    <cellStyle name="Ênfase5 2 3" xfId="143" xr:uid="{00000000-0005-0000-0000-000006010000}"/>
    <cellStyle name="Ênfase5 2 4" xfId="227" xr:uid="{00000000-0005-0000-0000-000007010000}"/>
    <cellStyle name="Ênfase5 2 5" xfId="310" xr:uid="{00000000-0005-0000-0000-000008010000}"/>
    <cellStyle name="Ênfase5 2 6" xfId="395" xr:uid="{00000000-0005-0000-0000-000009010000}"/>
    <cellStyle name="Ênfase5 3" xfId="142" xr:uid="{00000000-0005-0000-0000-00000A010000}"/>
    <cellStyle name="Ênfase5 4" xfId="226" xr:uid="{00000000-0005-0000-0000-00000B010000}"/>
    <cellStyle name="Ênfase5 5" xfId="309" xr:uid="{00000000-0005-0000-0000-00000C010000}"/>
    <cellStyle name="Ênfase5 6" xfId="394" xr:uid="{00000000-0005-0000-0000-00000D010000}"/>
    <cellStyle name="Ênfase6 2" xfId="57" xr:uid="{00000000-0005-0000-0000-00000E010000}"/>
    <cellStyle name="Ênfase6 2 2" xfId="58" xr:uid="{00000000-0005-0000-0000-00000F010000}"/>
    <cellStyle name="Ênfase6 2 3" xfId="145" xr:uid="{00000000-0005-0000-0000-000010010000}"/>
    <cellStyle name="Ênfase6 2 4" xfId="229" xr:uid="{00000000-0005-0000-0000-000011010000}"/>
    <cellStyle name="Ênfase6 2 5" xfId="312" xr:uid="{00000000-0005-0000-0000-000012010000}"/>
    <cellStyle name="Ênfase6 2 6" xfId="397" xr:uid="{00000000-0005-0000-0000-000013010000}"/>
    <cellStyle name="Ênfase6 3" xfId="144" xr:uid="{00000000-0005-0000-0000-000014010000}"/>
    <cellStyle name="Ênfase6 4" xfId="228" xr:uid="{00000000-0005-0000-0000-000015010000}"/>
    <cellStyle name="Ênfase6 5" xfId="311" xr:uid="{00000000-0005-0000-0000-000016010000}"/>
    <cellStyle name="Ênfase6 6" xfId="396" xr:uid="{00000000-0005-0000-0000-000017010000}"/>
    <cellStyle name="Entrada 2" xfId="59" xr:uid="{00000000-0005-0000-0000-000018010000}"/>
    <cellStyle name="Entrada 2 2" xfId="60" xr:uid="{00000000-0005-0000-0000-000019010000}"/>
    <cellStyle name="Entrada 2 3" xfId="147" xr:uid="{00000000-0005-0000-0000-00001A010000}"/>
    <cellStyle name="Entrada 2 4" xfId="231" xr:uid="{00000000-0005-0000-0000-00001B010000}"/>
    <cellStyle name="Entrada 2 5" xfId="314" xr:uid="{00000000-0005-0000-0000-00001C010000}"/>
    <cellStyle name="Entrada 2 6" xfId="399" xr:uid="{00000000-0005-0000-0000-00001D010000}"/>
    <cellStyle name="Entrada 3" xfId="146" xr:uid="{00000000-0005-0000-0000-00001E010000}"/>
    <cellStyle name="Entrada 4" xfId="230" xr:uid="{00000000-0005-0000-0000-00001F010000}"/>
    <cellStyle name="Entrada 5" xfId="313" xr:uid="{00000000-0005-0000-0000-000020010000}"/>
    <cellStyle name="Entrada 6" xfId="398" xr:uid="{00000000-0005-0000-0000-000021010000}"/>
    <cellStyle name="Excel Built-in Normal 1 1" xfId="427" xr:uid="{00000000-0005-0000-0000-000022010000}"/>
    <cellStyle name="Incorreto 2" xfId="61" xr:uid="{00000000-0005-0000-0000-000023010000}"/>
    <cellStyle name="Incorreto 2 2" xfId="62" xr:uid="{00000000-0005-0000-0000-000024010000}"/>
    <cellStyle name="Incorreto 2 3" xfId="150" xr:uid="{00000000-0005-0000-0000-000025010000}"/>
    <cellStyle name="Incorreto 2 4" xfId="234" xr:uid="{00000000-0005-0000-0000-000026010000}"/>
    <cellStyle name="Incorreto 2 5" xfId="316" xr:uid="{00000000-0005-0000-0000-000027010000}"/>
    <cellStyle name="Incorreto 2 6" xfId="401" xr:uid="{00000000-0005-0000-0000-000028010000}"/>
    <cellStyle name="Incorreto 3" xfId="149" xr:uid="{00000000-0005-0000-0000-000029010000}"/>
    <cellStyle name="Incorreto 4" xfId="233" xr:uid="{00000000-0005-0000-0000-00002A010000}"/>
    <cellStyle name="Incorreto 5" xfId="315" xr:uid="{00000000-0005-0000-0000-00002B010000}"/>
    <cellStyle name="Incorreto 6" xfId="400" xr:uid="{00000000-0005-0000-0000-00002C010000}"/>
    <cellStyle name="Moeda" xfId="437" builtinId="4"/>
    <cellStyle name="Neutra 2" xfId="63" xr:uid="{00000000-0005-0000-0000-00002E010000}"/>
    <cellStyle name="Neutra 2 2" xfId="64" xr:uid="{00000000-0005-0000-0000-00002F010000}"/>
    <cellStyle name="Neutra 2 3" xfId="153" xr:uid="{00000000-0005-0000-0000-000030010000}"/>
    <cellStyle name="Neutra 2 4" xfId="237" xr:uid="{00000000-0005-0000-0000-000031010000}"/>
    <cellStyle name="Neutra 2 5" xfId="318" xr:uid="{00000000-0005-0000-0000-000032010000}"/>
    <cellStyle name="Neutra 2 6" xfId="403" xr:uid="{00000000-0005-0000-0000-000033010000}"/>
    <cellStyle name="Neutra 3" xfId="152" xr:uid="{00000000-0005-0000-0000-000034010000}"/>
    <cellStyle name="Neutra 4" xfId="236" xr:uid="{00000000-0005-0000-0000-000035010000}"/>
    <cellStyle name="Neutra 5" xfId="317" xr:uid="{00000000-0005-0000-0000-000036010000}"/>
    <cellStyle name="Neutra 6" xfId="402" xr:uid="{00000000-0005-0000-0000-000037010000}"/>
    <cellStyle name="Normal" xfId="0" builtinId="0"/>
    <cellStyle name="Normal 10" xfId="431" xr:uid="{00000000-0005-0000-0000-000039010000}"/>
    <cellStyle name="Normal 2" xfId="2" xr:uid="{00000000-0005-0000-0000-00003A010000}"/>
    <cellStyle name="Normal 2 2" xfId="65" xr:uid="{00000000-0005-0000-0000-00003B010000}"/>
    <cellStyle name="Normal 2 2 2" xfId="429" xr:uid="{00000000-0005-0000-0000-00003C010000}"/>
    <cellStyle name="Normal 2 2 3" xfId="433" xr:uid="{00000000-0005-0000-0000-00003D010000}"/>
    <cellStyle name="Normal 2 2 4" xfId="435" xr:uid="{00000000-0005-0000-0000-00003E010000}"/>
    <cellStyle name="Normal 2 3" xfId="154" xr:uid="{00000000-0005-0000-0000-00003F010000}"/>
    <cellStyle name="Normal 2 4" xfId="238" xr:uid="{00000000-0005-0000-0000-000040010000}"/>
    <cellStyle name="Normal 2 5" xfId="319" xr:uid="{00000000-0005-0000-0000-000041010000}"/>
    <cellStyle name="Normal 2 6" xfId="404" xr:uid="{00000000-0005-0000-0000-000042010000}"/>
    <cellStyle name="Normal 2 7" xfId="428" xr:uid="{00000000-0005-0000-0000-000043010000}"/>
    <cellStyle name="Normal 2 8" xfId="432" xr:uid="{00000000-0005-0000-0000-000044010000}"/>
    <cellStyle name="Normal 2 9" xfId="434" xr:uid="{00000000-0005-0000-0000-000045010000}"/>
    <cellStyle name="Normal 3" xfId="67" xr:uid="{00000000-0005-0000-0000-000046010000}"/>
    <cellStyle name="Normal 4" xfId="71" xr:uid="{00000000-0005-0000-0000-000047010000}"/>
    <cellStyle name="Normal 5" xfId="180" xr:uid="{00000000-0005-0000-0000-000048010000}"/>
    <cellStyle name="Normal 7" xfId="341" xr:uid="{00000000-0005-0000-0000-000049010000}"/>
    <cellStyle name="Normal 8" xfId="426" xr:uid="{00000000-0005-0000-0000-00004A010000}"/>
    <cellStyle name="Normal 9" xfId="430" xr:uid="{00000000-0005-0000-0000-00004B010000}"/>
    <cellStyle name="Nota 2" xfId="68" xr:uid="{00000000-0005-0000-0000-00004C010000}"/>
    <cellStyle name="Nota 2 2" xfId="69" xr:uid="{00000000-0005-0000-0000-00004D010000}"/>
    <cellStyle name="Nota 2 3" xfId="159" xr:uid="{00000000-0005-0000-0000-00004E010000}"/>
    <cellStyle name="Nota 2 4" xfId="243" xr:uid="{00000000-0005-0000-0000-00004F010000}"/>
    <cellStyle name="Nota 2 5" xfId="321" xr:uid="{00000000-0005-0000-0000-000050010000}"/>
    <cellStyle name="Nota 2 6" xfId="406" xr:uid="{00000000-0005-0000-0000-000051010000}"/>
    <cellStyle name="Nota 3" xfId="158" xr:uid="{00000000-0005-0000-0000-000052010000}"/>
    <cellStyle name="Nota 4" xfId="242" xr:uid="{00000000-0005-0000-0000-000053010000}"/>
    <cellStyle name="Nota 5" xfId="320" xr:uid="{00000000-0005-0000-0000-000054010000}"/>
    <cellStyle name="Nota 6" xfId="405" xr:uid="{00000000-0005-0000-0000-000055010000}"/>
    <cellStyle name="Porcentagem" xfId="1" builtinId="5"/>
    <cellStyle name="Porcentagem 2 2" xfId="70" xr:uid="{00000000-0005-0000-0000-000057010000}"/>
    <cellStyle name="Porcentagem 2 3" xfId="160" xr:uid="{00000000-0005-0000-0000-000058010000}"/>
    <cellStyle name="Porcentagem 2 4" xfId="244" xr:uid="{00000000-0005-0000-0000-000059010000}"/>
    <cellStyle name="Porcentagem 2 5" xfId="322" xr:uid="{00000000-0005-0000-0000-00005A010000}"/>
    <cellStyle name="Porcentagem 2 6" xfId="407" xr:uid="{00000000-0005-0000-0000-00005B010000}"/>
    <cellStyle name="Saída 2" xfId="72" xr:uid="{00000000-0005-0000-0000-00005C010000}"/>
    <cellStyle name="Saída 2 2" xfId="73" xr:uid="{00000000-0005-0000-0000-00005D010000}"/>
    <cellStyle name="Saída 2 3" xfId="163" xr:uid="{00000000-0005-0000-0000-00005E010000}"/>
    <cellStyle name="Saída 2 4" xfId="247" xr:uid="{00000000-0005-0000-0000-00005F010000}"/>
    <cellStyle name="Saída 2 5" xfId="324" xr:uid="{00000000-0005-0000-0000-000060010000}"/>
    <cellStyle name="Saída 2 6" xfId="409" xr:uid="{00000000-0005-0000-0000-000061010000}"/>
    <cellStyle name="Saída 3" xfId="162" xr:uid="{00000000-0005-0000-0000-000062010000}"/>
    <cellStyle name="Saída 4" xfId="246" xr:uid="{00000000-0005-0000-0000-000063010000}"/>
    <cellStyle name="Saída 5" xfId="323" xr:uid="{00000000-0005-0000-0000-000064010000}"/>
    <cellStyle name="Saída 6" xfId="408" xr:uid="{00000000-0005-0000-0000-000065010000}"/>
    <cellStyle name="Separador de milhares 2 2" xfId="74" xr:uid="{00000000-0005-0000-0000-000067010000}"/>
    <cellStyle name="Separador de milhares 2 3" xfId="164" xr:uid="{00000000-0005-0000-0000-000068010000}"/>
    <cellStyle name="Separador de milhares 2 4" xfId="248" xr:uid="{00000000-0005-0000-0000-000069010000}"/>
    <cellStyle name="Separador de milhares 2 5" xfId="326" xr:uid="{00000000-0005-0000-0000-00006A010000}"/>
    <cellStyle name="Separador de milhares 2 6" xfId="411" xr:uid="{00000000-0005-0000-0000-00006B010000}"/>
    <cellStyle name="Separador de milhares 5" xfId="325" xr:uid="{00000000-0005-0000-0000-00006C010000}"/>
    <cellStyle name="Separador de milhares 6" xfId="410" xr:uid="{00000000-0005-0000-0000-00006D010000}"/>
    <cellStyle name="Texto de Aviso 2" xfId="75" xr:uid="{00000000-0005-0000-0000-00006E010000}"/>
    <cellStyle name="Texto de Aviso 2 2" xfId="76" xr:uid="{00000000-0005-0000-0000-00006F010000}"/>
    <cellStyle name="Texto de Aviso 2 3" xfId="166" xr:uid="{00000000-0005-0000-0000-000070010000}"/>
    <cellStyle name="Texto de Aviso 2 4" xfId="250" xr:uid="{00000000-0005-0000-0000-000071010000}"/>
    <cellStyle name="Texto de Aviso 2 5" xfId="328" xr:uid="{00000000-0005-0000-0000-000072010000}"/>
    <cellStyle name="Texto de Aviso 2 6" xfId="413" xr:uid="{00000000-0005-0000-0000-000073010000}"/>
    <cellStyle name="Texto de Aviso 3" xfId="165" xr:uid="{00000000-0005-0000-0000-000074010000}"/>
    <cellStyle name="Texto de Aviso 4" xfId="249" xr:uid="{00000000-0005-0000-0000-000075010000}"/>
    <cellStyle name="Texto de Aviso 5" xfId="327" xr:uid="{00000000-0005-0000-0000-000076010000}"/>
    <cellStyle name="Texto de Aviso 6" xfId="412" xr:uid="{00000000-0005-0000-0000-000077010000}"/>
    <cellStyle name="Texto Explicativo 2" xfId="77" xr:uid="{00000000-0005-0000-0000-000078010000}"/>
    <cellStyle name="Texto Explicativo 2 2" xfId="78" xr:uid="{00000000-0005-0000-0000-000079010000}"/>
    <cellStyle name="Texto Explicativo 2 3" xfId="168" xr:uid="{00000000-0005-0000-0000-00007A010000}"/>
    <cellStyle name="Texto Explicativo 2 4" xfId="252" xr:uid="{00000000-0005-0000-0000-00007B010000}"/>
    <cellStyle name="Texto Explicativo 2 5" xfId="330" xr:uid="{00000000-0005-0000-0000-00007C010000}"/>
    <cellStyle name="Texto Explicativo 2 6" xfId="415" xr:uid="{00000000-0005-0000-0000-00007D010000}"/>
    <cellStyle name="Texto Explicativo 3" xfId="167" xr:uid="{00000000-0005-0000-0000-00007E010000}"/>
    <cellStyle name="Texto Explicativo 4" xfId="251" xr:uid="{00000000-0005-0000-0000-00007F010000}"/>
    <cellStyle name="Texto Explicativo 5" xfId="329" xr:uid="{00000000-0005-0000-0000-000080010000}"/>
    <cellStyle name="Texto Explicativo 6" xfId="414" xr:uid="{00000000-0005-0000-0000-000081010000}"/>
    <cellStyle name="Título 1 2" xfId="79" xr:uid="{00000000-0005-0000-0000-000082010000}"/>
    <cellStyle name="Título 1 2 2" xfId="80" xr:uid="{00000000-0005-0000-0000-000083010000}"/>
    <cellStyle name="Título 1 2 3" xfId="170" xr:uid="{00000000-0005-0000-0000-000084010000}"/>
    <cellStyle name="Título 1 2 4" xfId="254" xr:uid="{00000000-0005-0000-0000-000085010000}"/>
    <cellStyle name="Título 1 2 5" xfId="332" xr:uid="{00000000-0005-0000-0000-000086010000}"/>
    <cellStyle name="Título 1 2 6" xfId="417" xr:uid="{00000000-0005-0000-0000-000087010000}"/>
    <cellStyle name="Título 1 3" xfId="169" xr:uid="{00000000-0005-0000-0000-000088010000}"/>
    <cellStyle name="Título 1 4" xfId="253" xr:uid="{00000000-0005-0000-0000-000089010000}"/>
    <cellStyle name="Título 1 5" xfId="331" xr:uid="{00000000-0005-0000-0000-00008A010000}"/>
    <cellStyle name="Título 1 6" xfId="416" xr:uid="{00000000-0005-0000-0000-00008B010000}"/>
    <cellStyle name="Título 2 2" xfId="81" xr:uid="{00000000-0005-0000-0000-00008C010000}"/>
    <cellStyle name="Título 2 2 2" xfId="82" xr:uid="{00000000-0005-0000-0000-00008D010000}"/>
    <cellStyle name="Título 2 2 3" xfId="172" xr:uid="{00000000-0005-0000-0000-00008E010000}"/>
    <cellStyle name="Título 2 2 4" xfId="256" xr:uid="{00000000-0005-0000-0000-00008F010000}"/>
    <cellStyle name="Título 2 2 5" xfId="334" xr:uid="{00000000-0005-0000-0000-000090010000}"/>
    <cellStyle name="Título 2 2 6" xfId="419" xr:uid="{00000000-0005-0000-0000-000091010000}"/>
    <cellStyle name="Título 2 3" xfId="171" xr:uid="{00000000-0005-0000-0000-000092010000}"/>
    <cellStyle name="Título 2 4" xfId="255" xr:uid="{00000000-0005-0000-0000-000093010000}"/>
    <cellStyle name="Título 2 5" xfId="333" xr:uid="{00000000-0005-0000-0000-000094010000}"/>
    <cellStyle name="Título 2 6" xfId="418" xr:uid="{00000000-0005-0000-0000-000095010000}"/>
    <cellStyle name="Título 3 2" xfId="83" xr:uid="{00000000-0005-0000-0000-000096010000}"/>
    <cellStyle name="Título 3 2 2" xfId="84" xr:uid="{00000000-0005-0000-0000-000097010000}"/>
    <cellStyle name="Título 3 2 3" xfId="174" xr:uid="{00000000-0005-0000-0000-000098010000}"/>
    <cellStyle name="Título 3 2 4" xfId="258" xr:uid="{00000000-0005-0000-0000-000099010000}"/>
    <cellStyle name="Título 3 2 5" xfId="336" xr:uid="{00000000-0005-0000-0000-00009A010000}"/>
    <cellStyle name="Título 3 2 6" xfId="421" xr:uid="{00000000-0005-0000-0000-00009B010000}"/>
    <cellStyle name="Título 3 3" xfId="173" xr:uid="{00000000-0005-0000-0000-00009C010000}"/>
    <cellStyle name="Título 3 4" xfId="257" xr:uid="{00000000-0005-0000-0000-00009D010000}"/>
    <cellStyle name="Título 3 5" xfId="335" xr:uid="{00000000-0005-0000-0000-00009E010000}"/>
    <cellStyle name="Título 3 6" xfId="420" xr:uid="{00000000-0005-0000-0000-00009F010000}"/>
    <cellStyle name="Título 4 2" xfId="85" xr:uid="{00000000-0005-0000-0000-0000A0010000}"/>
    <cellStyle name="Título 4 2 2" xfId="86" xr:uid="{00000000-0005-0000-0000-0000A1010000}"/>
    <cellStyle name="Título 4 2 3" xfId="176" xr:uid="{00000000-0005-0000-0000-0000A2010000}"/>
    <cellStyle name="Título 4 2 4" xfId="260" xr:uid="{00000000-0005-0000-0000-0000A3010000}"/>
    <cellStyle name="Título 4 2 5" xfId="338" xr:uid="{00000000-0005-0000-0000-0000A4010000}"/>
    <cellStyle name="Título 4 2 6" xfId="423" xr:uid="{00000000-0005-0000-0000-0000A5010000}"/>
    <cellStyle name="Título 4 3" xfId="175" xr:uid="{00000000-0005-0000-0000-0000A6010000}"/>
    <cellStyle name="Título 4 4" xfId="259" xr:uid="{00000000-0005-0000-0000-0000A7010000}"/>
    <cellStyle name="Título 4 5" xfId="337" xr:uid="{00000000-0005-0000-0000-0000A8010000}"/>
    <cellStyle name="Título 4 6" xfId="422" xr:uid="{00000000-0005-0000-0000-0000A9010000}"/>
    <cellStyle name="Título 5" xfId="87" xr:uid="{00000000-0005-0000-0000-0000AA010000}"/>
    <cellStyle name="Total 2" xfId="88" xr:uid="{00000000-0005-0000-0000-0000AB010000}"/>
    <cellStyle name="Total 2 2" xfId="89" xr:uid="{00000000-0005-0000-0000-0000AC010000}"/>
    <cellStyle name="Total 2 3" xfId="179" xr:uid="{00000000-0005-0000-0000-0000AD010000}"/>
    <cellStyle name="Total 2 4" xfId="263" xr:uid="{00000000-0005-0000-0000-0000AE010000}"/>
    <cellStyle name="Total 2 5" xfId="340" xr:uid="{00000000-0005-0000-0000-0000AF010000}"/>
    <cellStyle name="Total 2 6" xfId="425" xr:uid="{00000000-0005-0000-0000-0000B0010000}"/>
    <cellStyle name="Total 3" xfId="178" xr:uid="{00000000-0005-0000-0000-0000B1010000}"/>
    <cellStyle name="Total 4" xfId="262" xr:uid="{00000000-0005-0000-0000-0000B2010000}"/>
    <cellStyle name="Total 5" xfId="339" xr:uid="{00000000-0005-0000-0000-0000B3010000}"/>
    <cellStyle name="Total 6" xfId="424" xr:uid="{00000000-0005-0000-0000-0000B4010000}"/>
    <cellStyle name="Vírgula" xfId="436" builtinId="3"/>
    <cellStyle name="Vírgula 2" xfId="90" xr:uid="{00000000-0005-0000-0000-0000B5010000}"/>
  </cellStyles>
  <dxfs count="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238126</xdr:colOff>
      <xdr:row>3</xdr:row>
      <xdr:rowOff>180975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238126</xdr:colOff>
      <xdr:row>3</xdr:row>
      <xdr:rowOff>180975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CICLOVIA%20-%20OUT2019/Volume%20III%20-%20Documenta&#231;&#227;o%20T&#233;cnica%20e%20financeira/1_Planilha%20Multipla/LEOPA-CICL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FINISA%20-%20OUT2019/OR&#199;A/Or&#231;2019/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  <pageSetUpPr fitToPage="1"/>
  </sheetPr>
  <dimension ref="A1:P169"/>
  <sheetViews>
    <sheetView tabSelected="1" view="pageBreakPreview" zoomScaleNormal="100" zoomScaleSheetLayoutView="100" workbookViewId="0">
      <selection activeCell="C156" sqref="C156"/>
    </sheetView>
  </sheetViews>
  <sheetFormatPr defaultColWidth="9.140625" defaultRowHeight="11.25" outlineLevelRow="1" x14ac:dyDescent="0.25"/>
  <cols>
    <col min="1" max="1" width="8.85546875" style="50" customWidth="1"/>
    <col min="2" max="2" width="10" style="52" bestFit="1" customWidth="1"/>
    <col min="3" max="3" width="56" style="50" customWidth="1"/>
    <col min="4" max="4" width="7.85546875" style="50" customWidth="1"/>
    <col min="5" max="5" width="10.7109375" style="53" bestFit="1" customWidth="1"/>
    <col min="6" max="6" width="13.140625" style="54" bestFit="1" customWidth="1"/>
    <col min="7" max="7" width="13" style="53" customWidth="1"/>
    <col min="8" max="8" width="16.28515625" style="50" bestFit="1" customWidth="1"/>
    <col min="9" max="9" width="9.28515625" style="50" customWidth="1"/>
    <col min="10" max="12" width="9.42578125" style="50" hidden="1" customWidth="1"/>
    <col min="13" max="13" width="13.140625" style="50" hidden="1" customWidth="1"/>
    <col min="14" max="14" width="14.85546875" style="50" hidden="1" customWidth="1"/>
    <col min="15" max="15" width="13.140625" style="50" hidden="1" customWidth="1"/>
    <col min="16" max="16384" width="9.140625" style="50"/>
  </cols>
  <sheetData>
    <row r="1" spans="1:15" ht="17.25" customHeight="1" x14ac:dyDescent="0.25">
      <c r="A1" s="239"/>
      <c r="B1" s="240"/>
      <c r="C1" s="238" t="s">
        <v>288</v>
      </c>
      <c r="D1" s="238"/>
      <c r="E1" s="238"/>
      <c r="F1" s="238"/>
      <c r="G1" s="55"/>
      <c r="H1" s="56"/>
      <c r="I1" s="57"/>
      <c r="J1" s="3"/>
      <c r="K1" s="3"/>
      <c r="L1" s="3"/>
      <c r="M1" s="3"/>
      <c r="N1" s="3"/>
      <c r="O1" s="4"/>
    </row>
    <row r="2" spans="1:15" ht="17.25" customHeight="1" x14ac:dyDescent="0.25">
      <c r="A2" s="241"/>
      <c r="B2" s="242"/>
      <c r="C2" s="237" t="s">
        <v>289</v>
      </c>
      <c r="D2" s="237"/>
      <c r="E2" s="237"/>
      <c r="F2" s="237"/>
      <c r="G2" s="6" t="s">
        <v>291</v>
      </c>
      <c r="H2" s="7"/>
      <c r="I2" s="58"/>
      <c r="J2" s="7"/>
      <c r="K2" s="7"/>
      <c r="L2" s="7"/>
      <c r="M2" s="7"/>
      <c r="N2" s="7"/>
      <c r="O2" s="8"/>
    </row>
    <row r="3" spans="1:15" ht="17.25" customHeight="1" x14ac:dyDescent="0.25">
      <c r="A3" s="241"/>
      <c r="B3" s="242"/>
      <c r="C3" s="246" t="s">
        <v>290</v>
      </c>
      <c r="D3" s="246"/>
      <c r="E3" s="246"/>
      <c r="F3" s="246"/>
      <c r="G3" s="6" t="s">
        <v>292</v>
      </c>
      <c r="H3" s="7"/>
      <c r="I3" s="58"/>
      <c r="J3" s="7"/>
      <c r="K3" s="7"/>
      <c r="L3" s="7"/>
      <c r="M3" s="7"/>
      <c r="N3" s="7"/>
      <c r="O3" s="8"/>
    </row>
    <row r="4" spans="1:15" ht="17.25" customHeight="1" thickBot="1" x14ac:dyDescent="0.3">
      <c r="A4" s="243"/>
      <c r="B4" s="244"/>
      <c r="C4" s="247"/>
      <c r="D4" s="247"/>
      <c r="E4" s="247"/>
      <c r="F4" s="247"/>
      <c r="G4" s="59" t="s">
        <v>180</v>
      </c>
      <c r="H4" s="60"/>
      <c r="I4" s="61"/>
      <c r="J4" s="9"/>
      <c r="K4" s="9"/>
      <c r="L4" s="9"/>
      <c r="M4" s="9"/>
      <c r="N4" s="9"/>
      <c r="O4" s="10"/>
    </row>
    <row r="5" spans="1:15" ht="17.25" customHeight="1" x14ac:dyDescent="0.25">
      <c r="A5" s="231" t="s">
        <v>25</v>
      </c>
      <c r="B5" s="232"/>
      <c r="C5" s="232"/>
      <c r="D5" s="232"/>
      <c r="E5" s="232"/>
      <c r="F5" s="232"/>
      <c r="G5" s="232"/>
      <c r="H5" s="232"/>
      <c r="I5" s="233"/>
      <c r="J5" s="245" t="s">
        <v>38</v>
      </c>
      <c r="K5" s="229"/>
      <c r="L5" s="229"/>
      <c r="M5" s="42" t="s">
        <v>41</v>
      </c>
      <c r="N5" s="43"/>
      <c r="O5" s="44"/>
    </row>
    <row r="6" spans="1:15" ht="12" thickBot="1" x14ac:dyDescent="0.3">
      <c r="A6" s="234"/>
      <c r="B6" s="235"/>
      <c r="C6" s="235"/>
      <c r="D6" s="235"/>
      <c r="E6" s="235"/>
      <c r="F6" s="235"/>
      <c r="G6" s="235"/>
      <c r="H6" s="235"/>
      <c r="I6" s="236"/>
      <c r="J6" s="245" t="s">
        <v>36</v>
      </c>
      <c r="K6" s="229"/>
      <c r="L6" s="230"/>
      <c r="M6" s="228" t="s">
        <v>37</v>
      </c>
      <c r="N6" s="229"/>
      <c r="O6" s="230"/>
    </row>
    <row r="7" spans="1:15" s="51" customFormat="1" ht="34.5" thickBot="1" x14ac:dyDescent="0.3">
      <c r="A7" s="63" t="s">
        <v>26</v>
      </c>
      <c r="B7" s="64" t="s">
        <v>27</v>
      </c>
      <c r="C7" s="65" t="s">
        <v>28</v>
      </c>
      <c r="D7" s="65" t="s">
        <v>20</v>
      </c>
      <c r="E7" s="186" t="s">
        <v>39</v>
      </c>
      <c r="F7" s="66" t="s">
        <v>29</v>
      </c>
      <c r="G7" s="66" t="s">
        <v>32</v>
      </c>
      <c r="H7" s="65" t="s">
        <v>30</v>
      </c>
      <c r="I7" s="67" t="s">
        <v>31</v>
      </c>
      <c r="J7" s="62" t="s">
        <v>33</v>
      </c>
      <c r="K7" s="45" t="s">
        <v>34</v>
      </c>
      <c r="L7" s="45" t="s">
        <v>35</v>
      </c>
      <c r="M7" s="45" t="s">
        <v>33</v>
      </c>
      <c r="N7" s="45" t="s">
        <v>34</v>
      </c>
      <c r="O7" s="45" t="s">
        <v>35</v>
      </c>
    </row>
    <row r="8" spans="1:15" s="51" customFormat="1" ht="22.5" customHeight="1" x14ac:dyDescent="0.25">
      <c r="A8" s="93"/>
      <c r="B8" s="94"/>
      <c r="C8" s="95" t="s">
        <v>266</v>
      </c>
      <c r="D8" s="96"/>
      <c r="E8" s="97"/>
      <c r="F8" s="98"/>
      <c r="G8" s="99"/>
      <c r="H8" s="211"/>
      <c r="I8" s="100"/>
      <c r="J8" s="87"/>
      <c r="K8" s="75" t="e">
        <f>N8/$H$8</f>
        <v>#REF!</v>
      </c>
      <c r="L8" s="76"/>
      <c r="M8" s="77"/>
      <c r="N8" s="77" t="e">
        <f>TRUNC(SUM(N11:N101),2)</f>
        <v>#REF!</v>
      </c>
      <c r="O8" s="77"/>
    </row>
    <row r="9" spans="1:15" s="51" customFormat="1" ht="22.5" customHeight="1" x14ac:dyDescent="0.25">
      <c r="A9" s="101" t="s">
        <v>8</v>
      </c>
      <c r="B9" s="78"/>
      <c r="C9" s="68" t="s">
        <v>210</v>
      </c>
      <c r="D9" s="69"/>
      <c r="E9" s="70"/>
      <c r="F9" s="71"/>
      <c r="G9" s="72"/>
      <c r="H9" s="74"/>
      <c r="I9" s="102"/>
      <c r="J9" s="88"/>
      <c r="K9" s="79"/>
      <c r="L9" s="73"/>
      <c r="M9" s="74"/>
      <c r="N9" s="74"/>
      <c r="O9" s="74"/>
    </row>
    <row r="10" spans="1:15" s="51" customFormat="1" outlineLevel="1" x14ac:dyDescent="0.25">
      <c r="A10" s="103" t="s">
        <v>9</v>
      </c>
      <c r="B10" s="40"/>
      <c r="C10" s="33" t="s">
        <v>1</v>
      </c>
      <c r="D10" s="34"/>
      <c r="E10" s="35"/>
      <c r="F10" s="181"/>
      <c r="G10" s="187"/>
      <c r="H10" s="29"/>
      <c r="I10" s="104"/>
      <c r="J10" s="89"/>
      <c r="K10" s="36"/>
      <c r="L10" s="37"/>
      <c r="M10" s="29"/>
      <c r="N10" s="29"/>
      <c r="O10" s="29"/>
    </row>
    <row r="11" spans="1:15" ht="22.5" outlineLevel="1" x14ac:dyDescent="0.25">
      <c r="A11" s="105" t="s">
        <v>10</v>
      </c>
      <c r="B11" s="32" t="s">
        <v>134</v>
      </c>
      <c r="C11" s="1" t="s">
        <v>211</v>
      </c>
      <c r="D11" s="2" t="s">
        <v>60</v>
      </c>
      <c r="E11" s="19">
        <v>1</v>
      </c>
      <c r="F11" s="182"/>
      <c r="G11" s="182"/>
      <c r="H11" s="182"/>
      <c r="I11" s="106"/>
      <c r="J11" s="90">
        <v>0</v>
      </c>
      <c r="K11" s="22">
        <f>E11</f>
        <v>1</v>
      </c>
      <c r="L11" s="13">
        <f t="shared" ref="L11:L101" si="0">K11+J11</f>
        <v>1</v>
      </c>
      <c r="M11" s="21">
        <v>0</v>
      </c>
      <c r="N11" s="21">
        <f>TRUNC(K11*G11,2)</f>
        <v>0</v>
      </c>
      <c r="O11" s="21">
        <f t="shared" ref="O11:O99" si="1">N11+M11</f>
        <v>0</v>
      </c>
    </row>
    <row r="12" spans="1:15" ht="22.5" outlineLevel="1" x14ac:dyDescent="0.25">
      <c r="A12" s="161" t="s">
        <v>93</v>
      </c>
      <c r="B12" s="162" t="s">
        <v>126</v>
      </c>
      <c r="C12" s="163" t="s">
        <v>212</v>
      </c>
      <c r="D12" s="164" t="s">
        <v>60</v>
      </c>
      <c r="E12" s="165">
        <v>1</v>
      </c>
      <c r="F12" s="183"/>
      <c r="G12" s="182"/>
      <c r="H12" s="182"/>
      <c r="I12" s="106"/>
      <c r="J12" s="167">
        <v>0</v>
      </c>
      <c r="K12" s="171">
        <f>E12</f>
        <v>1</v>
      </c>
      <c r="L12" s="169">
        <f t="shared" si="0"/>
        <v>1</v>
      </c>
      <c r="M12" s="170">
        <v>0</v>
      </c>
      <c r="N12" s="170">
        <f>TRUNC(K12*G12,2)</f>
        <v>0</v>
      </c>
      <c r="O12" s="170">
        <f t="shared" si="1"/>
        <v>0</v>
      </c>
    </row>
    <row r="13" spans="1:15" outlineLevel="1" x14ac:dyDescent="0.25">
      <c r="A13" s="103" t="s">
        <v>11</v>
      </c>
      <c r="B13" s="40"/>
      <c r="C13" s="33" t="s">
        <v>0</v>
      </c>
      <c r="D13" s="34"/>
      <c r="E13" s="35"/>
      <c r="F13" s="181"/>
      <c r="G13" s="187"/>
      <c r="H13" s="29"/>
      <c r="I13" s="104"/>
      <c r="J13" s="167"/>
      <c r="K13" s="168"/>
      <c r="L13" s="169"/>
      <c r="M13" s="170"/>
      <c r="N13" s="170"/>
      <c r="O13" s="170"/>
    </row>
    <row r="14" spans="1:15" s="51" customFormat="1" outlineLevel="1" x14ac:dyDescent="0.25">
      <c r="A14" s="161" t="s">
        <v>12</v>
      </c>
      <c r="B14" s="162" t="s">
        <v>140</v>
      </c>
      <c r="C14" s="163" t="s">
        <v>56</v>
      </c>
      <c r="D14" s="164" t="s">
        <v>19</v>
      </c>
      <c r="E14" s="165">
        <v>2.88</v>
      </c>
      <c r="F14" s="183"/>
      <c r="G14" s="182"/>
      <c r="H14" s="182"/>
      <c r="I14" s="106"/>
      <c r="J14" s="89">
        <v>0</v>
      </c>
      <c r="K14" s="41" t="e">
        <f>#REF!</f>
        <v>#REF!</v>
      </c>
      <c r="L14" s="37" t="e">
        <f t="shared" si="0"/>
        <v>#REF!</v>
      </c>
      <c r="M14" s="29">
        <v>0</v>
      </c>
      <c r="N14" s="29" t="e">
        <f>TRUNC(K14*G14,2)</f>
        <v>#REF!</v>
      </c>
      <c r="O14" s="29" t="e">
        <f t="shared" si="1"/>
        <v>#REF!</v>
      </c>
    </row>
    <row r="15" spans="1:15" s="51" customFormat="1" outlineLevel="1" x14ac:dyDescent="0.25">
      <c r="A15" s="103" t="s">
        <v>13</v>
      </c>
      <c r="B15" s="40"/>
      <c r="C15" s="33" t="s">
        <v>145</v>
      </c>
      <c r="D15" s="34"/>
      <c r="E15" s="35"/>
      <c r="F15" s="181"/>
      <c r="G15" s="187"/>
      <c r="H15" s="29"/>
      <c r="I15" s="104"/>
      <c r="J15" s="91"/>
      <c r="K15" s="18"/>
      <c r="L15" s="17"/>
      <c r="M15" s="20"/>
      <c r="N15" s="20"/>
      <c r="O15" s="20"/>
    </row>
    <row r="16" spans="1:15" s="51" customFormat="1" outlineLevel="1" x14ac:dyDescent="0.25">
      <c r="A16" s="161" t="s">
        <v>14</v>
      </c>
      <c r="B16" s="162" t="s">
        <v>213</v>
      </c>
      <c r="C16" s="163" t="s">
        <v>214</v>
      </c>
      <c r="D16" s="164" t="s">
        <v>23</v>
      </c>
      <c r="E16" s="165">
        <v>600</v>
      </c>
      <c r="F16" s="183"/>
      <c r="G16" s="182"/>
      <c r="H16" s="182"/>
      <c r="I16" s="106"/>
      <c r="J16" s="89">
        <v>0</v>
      </c>
      <c r="K16" s="41">
        <f>E16*0.5</f>
        <v>300</v>
      </c>
      <c r="L16" s="37">
        <f t="shared" si="0"/>
        <v>300</v>
      </c>
      <c r="M16" s="29">
        <v>0</v>
      </c>
      <c r="N16" s="29">
        <f>TRUNC(K16*G16,2)</f>
        <v>0</v>
      </c>
      <c r="O16" s="29">
        <f t="shared" si="1"/>
        <v>0</v>
      </c>
    </row>
    <row r="17" spans="1:15" outlineLevel="1" x14ac:dyDescent="0.25">
      <c r="A17" s="103" t="s">
        <v>15</v>
      </c>
      <c r="B17" s="40"/>
      <c r="C17" s="33" t="s">
        <v>3</v>
      </c>
      <c r="D17" s="34"/>
      <c r="E17" s="35"/>
      <c r="F17" s="181"/>
      <c r="G17" s="187"/>
      <c r="H17" s="29"/>
      <c r="I17" s="104"/>
      <c r="J17" s="90">
        <v>0</v>
      </c>
      <c r="K17" s="22">
        <f>E17*0.5</f>
        <v>0</v>
      </c>
      <c r="L17" s="13">
        <f t="shared" si="0"/>
        <v>0</v>
      </c>
      <c r="M17" s="21">
        <v>0</v>
      </c>
      <c r="N17" s="21">
        <f t="shared" ref="N17:N18" si="2">TRUNC(K17*G17,2)</f>
        <v>0</v>
      </c>
      <c r="O17" s="21">
        <f t="shared" si="1"/>
        <v>0</v>
      </c>
    </row>
    <row r="18" spans="1:15" outlineLevel="1" x14ac:dyDescent="0.25">
      <c r="A18" s="154" t="s">
        <v>94</v>
      </c>
      <c r="B18" s="155"/>
      <c r="C18" s="156" t="s">
        <v>215</v>
      </c>
      <c r="D18" s="157"/>
      <c r="E18" s="158"/>
      <c r="F18" s="184"/>
      <c r="G18" s="189"/>
      <c r="H18" s="160"/>
      <c r="I18" s="159"/>
      <c r="J18" s="90">
        <v>0</v>
      </c>
      <c r="K18" s="22">
        <f>E18*0.5</f>
        <v>0</v>
      </c>
      <c r="L18" s="13">
        <f t="shared" si="0"/>
        <v>0</v>
      </c>
      <c r="M18" s="21">
        <v>0</v>
      </c>
      <c r="N18" s="21">
        <f t="shared" si="2"/>
        <v>0</v>
      </c>
      <c r="O18" s="21">
        <f t="shared" si="1"/>
        <v>0</v>
      </c>
    </row>
    <row r="19" spans="1:15" outlineLevel="1" x14ac:dyDescent="0.25">
      <c r="A19" s="161" t="s">
        <v>95</v>
      </c>
      <c r="B19" s="162" t="s">
        <v>129</v>
      </c>
      <c r="C19" s="163" t="s">
        <v>150</v>
      </c>
      <c r="D19" s="164" t="s">
        <v>23</v>
      </c>
      <c r="E19" s="165">
        <v>1211.6500000000001</v>
      </c>
      <c r="F19" s="183"/>
      <c r="G19" s="191"/>
      <c r="H19" s="170"/>
      <c r="I19" s="106"/>
      <c r="J19" s="167"/>
      <c r="K19" s="168"/>
      <c r="L19" s="169"/>
      <c r="M19" s="170"/>
      <c r="N19" s="170"/>
      <c r="O19" s="170"/>
    </row>
    <row r="20" spans="1:15" ht="33.75" outlineLevel="1" x14ac:dyDescent="0.25">
      <c r="A20" s="105" t="s">
        <v>96</v>
      </c>
      <c r="B20" s="32" t="s">
        <v>66</v>
      </c>
      <c r="C20" s="1" t="s">
        <v>293</v>
      </c>
      <c r="D20" s="2" t="s">
        <v>22</v>
      </c>
      <c r="E20" s="19">
        <v>25.03</v>
      </c>
      <c r="F20" s="182"/>
      <c r="G20" s="188"/>
      <c r="H20" s="21"/>
      <c r="I20" s="106"/>
      <c r="J20" s="90"/>
      <c r="K20" s="14"/>
      <c r="L20" s="13"/>
      <c r="M20" s="21"/>
      <c r="N20" s="21"/>
      <c r="O20" s="21"/>
    </row>
    <row r="21" spans="1:15" ht="22.5" outlineLevel="1" x14ac:dyDescent="0.25">
      <c r="A21" s="105" t="s">
        <v>97</v>
      </c>
      <c r="B21" s="32" t="s">
        <v>127</v>
      </c>
      <c r="C21" s="1" t="s">
        <v>216</v>
      </c>
      <c r="D21" s="2" t="s">
        <v>19</v>
      </c>
      <c r="E21" s="19">
        <v>363.5</v>
      </c>
      <c r="F21" s="182"/>
      <c r="G21" s="188"/>
      <c r="H21" s="21"/>
      <c r="I21" s="106"/>
      <c r="J21" s="90">
        <v>0</v>
      </c>
      <c r="K21" s="15"/>
      <c r="L21" s="13">
        <f t="shared" si="0"/>
        <v>0</v>
      </c>
      <c r="M21" s="21">
        <v>0</v>
      </c>
      <c r="N21" s="21">
        <f t="shared" ref="N21:N55" si="3">TRUNC(K21*G21,2)</f>
        <v>0</v>
      </c>
      <c r="O21" s="21">
        <f t="shared" si="1"/>
        <v>0</v>
      </c>
    </row>
    <row r="22" spans="1:15" ht="22.5" outlineLevel="1" x14ac:dyDescent="0.25">
      <c r="A22" s="154" t="s">
        <v>98</v>
      </c>
      <c r="B22" s="155"/>
      <c r="C22" s="156" t="s">
        <v>147</v>
      </c>
      <c r="D22" s="157"/>
      <c r="E22" s="158"/>
      <c r="F22" s="184"/>
      <c r="G22" s="189"/>
      <c r="H22" s="160"/>
      <c r="I22" s="159"/>
      <c r="J22" s="90">
        <v>0</v>
      </c>
      <c r="K22" s="15"/>
      <c r="L22" s="13">
        <f t="shared" si="0"/>
        <v>0</v>
      </c>
      <c r="M22" s="21">
        <v>0</v>
      </c>
      <c r="N22" s="21">
        <f t="shared" si="3"/>
        <v>0</v>
      </c>
      <c r="O22" s="21">
        <f t="shared" si="1"/>
        <v>0</v>
      </c>
    </row>
    <row r="23" spans="1:15" ht="22.5" outlineLevel="1" x14ac:dyDescent="0.25">
      <c r="A23" s="105" t="s">
        <v>99</v>
      </c>
      <c r="B23" s="32" t="s">
        <v>128</v>
      </c>
      <c r="C23" s="1" t="s">
        <v>148</v>
      </c>
      <c r="D23" s="2" t="s">
        <v>60</v>
      </c>
      <c r="E23" s="19">
        <v>11</v>
      </c>
      <c r="F23" s="182"/>
      <c r="G23" s="188"/>
      <c r="H23" s="21"/>
      <c r="I23" s="106"/>
      <c r="J23" s="90">
        <v>0</v>
      </c>
      <c r="K23" s="16"/>
      <c r="L23" s="13">
        <f t="shared" si="0"/>
        <v>0</v>
      </c>
      <c r="M23" s="21">
        <v>0</v>
      </c>
      <c r="N23" s="21">
        <f t="shared" si="3"/>
        <v>0</v>
      </c>
      <c r="O23" s="21">
        <f t="shared" si="1"/>
        <v>0</v>
      </c>
    </row>
    <row r="24" spans="1:15" outlineLevel="1" x14ac:dyDescent="0.25">
      <c r="A24" s="105" t="s">
        <v>100</v>
      </c>
      <c r="B24" s="32" t="s">
        <v>136</v>
      </c>
      <c r="C24" s="1" t="s">
        <v>167</v>
      </c>
      <c r="D24" s="2" t="s">
        <v>23</v>
      </c>
      <c r="E24" s="19">
        <v>4</v>
      </c>
      <c r="F24" s="182"/>
      <c r="G24" s="188"/>
      <c r="H24" s="21"/>
      <c r="I24" s="106"/>
      <c r="J24" s="90"/>
      <c r="K24" s="14"/>
      <c r="L24" s="13"/>
      <c r="M24" s="21"/>
      <c r="N24" s="21"/>
      <c r="O24" s="21"/>
    </row>
    <row r="25" spans="1:15" ht="56.25" outlineLevel="1" x14ac:dyDescent="0.25">
      <c r="A25" s="105" t="s">
        <v>101</v>
      </c>
      <c r="B25" s="32" t="s">
        <v>64</v>
      </c>
      <c r="C25" s="1" t="s">
        <v>65</v>
      </c>
      <c r="D25" s="2" t="s">
        <v>23</v>
      </c>
      <c r="E25" s="19">
        <v>4</v>
      </c>
      <c r="F25" s="182"/>
      <c r="G25" s="188"/>
      <c r="H25" s="21"/>
      <c r="I25" s="106"/>
      <c r="J25" s="90">
        <v>0</v>
      </c>
      <c r="K25" s="15"/>
      <c r="L25" s="13">
        <f t="shared" si="0"/>
        <v>0</v>
      </c>
      <c r="M25" s="21">
        <v>0</v>
      </c>
      <c r="N25" s="21">
        <f t="shared" si="3"/>
        <v>0</v>
      </c>
      <c r="O25" s="21">
        <f t="shared" si="1"/>
        <v>0</v>
      </c>
    </row>
    <row r="26" spans="1:15" outlineLevel="1" x14ac:dyDescent="0.25">
      <c r="A26" s="105" t="s">
        <v>102</v>
      </c>
      <c r="B26" s="32" t="s">
        <v>206</v>
      </c>
      <c r="C26" s="1" t="s">
        <v>146</v>
      </c>
      <c r="D26" s="2" t="s">
        <v>63</v>
      </c>
      <c r="E26" s="19">
        <v>1</v>
      </c>
      <c r="F26" s="182"/>
      <c r="G26" s="188"/>
      <c r="H26" s="21"/>
      <c r="I26" s="106"/>
      <c r="J26" s="90">
        <v>0</v>
      </c>
      <c r="K26" s="15"/>
      <c r="L26" s="13">
        <f t="shared" si="0"/>
        <v>0</v>
      </c>
      <c r="M26" s="21">
        <v>0</v>
      </c>
      <c r="N26" s="21">
        <f t="shared" ref="N26" si="4">K26*G26</f>
        <v>0</v>
      </c>
      <c r="O26" s="21">
        <f t="shared" si="1"/>
        <v>0</v>
      </c>
    </row>
    <row r="27" spans="1:15" s="51" customFormat="1" ht="22.5" outlineLevel="1" x14ac:dyDescent="0.25">
      <c r="A27" s="154" t="s">
        <v>103</v>
      </c>
      <c r="B27" s="155"/>
      <c r="C27" s="156" t="s">
        <v>149</v>
      </c>
      <c r="D27" s="157"/>
      <c r="E27" s="158"/>
      <c r="F27" s="184"/>
      <c r="G27" s="189"/>
      <c r="H27" s="160"/>
      <c r="I27" s="159"/>
      <c r="J27" s="91">
        <v>0</v>
      </c>
      <c r="K27" s="178"/>
      <c r="L27" s="17">
        <f t="shared" si="0"/>
        <v>0</v>
      </c>
      <c r="M27" s="20">
        <v>0</v>
      </c>
      <c r="N27" s="20">
        <f t="shared" si="3"/>
        <v>0</v>
      </c>
      <c r="O27" s="20">
        <f t="shared" si="1"/>
        <v>0</v>
      </c>
    </row>
    <row r="28" spans="1:15" outlineLevel="1" x14ac:dyDescent="0.25">
      <c r="A28" s="105" t="s">
        <v>104</v>
      </c>
      <c r="B28" s="32" t="s">
        <v>129</v>
      </c>
      <c r="C28" s="1" t="s">
        <v>150</v>
      </c>
      <c r="D28" s="2" t="s">
        <v>23</v>
      </c>
      <c r="E28" s="19">
        <v>32.04</v>
      </c>
      <c r="F28" s="182"/>
      <c r="G28" s="188"/>
      <c r="H28" s="21"/>
      <c r="I28" s="106"/>
      <c r="J28" s="90">
        <v>0</v>
      </c>
      <c r="K28" s="15"/>
      <c r="L28" s="13">
        <f t="shared" si="0"/>
        <v>0</v>
      </c>
      <c r="M28" s="21">
        <v>0</v>
      </c>
      <c r="N28" s="21">
        <f t="shared" si="3"/>
        <v>0</v>
      </c>
      <c r="O28" s="21">
        <f t="shared" si="1"/>
        <v>0</v>
      </c>
    </row>
    <row r="29" spans="1:15" ht="33.75" outlineLevel="1" x14ac:dyDescent="0.25">
      <c r="A29" s="105" t="s">
        <v>217</v>
      </c>
      <c r="B29" s="32" t="s">
        <v>66</v>
      </c>
      <c r="C29" s="1" t="s">
        <v>293</v>
      </c>
      <c r="D29" s="2" t="s">
        <v>22</v>
      </c>
      <c r="E29" s="19">
        <v>7.94</v>
      </c>
      <c r="F29" s="182"/>
      <c r="G29" s="188"/>
      <c r="H29" s="21"/>
      <c r="I29" s="106"/>
      <c r="J29" s="90">
        <v>0</v>
      </c>
      <c r="K29" s="15"/>
      <c r="L29" s="13">
        <f t="shared" si="0"/>
        <v>0</v>
      </c>
      <c r="M29" s="21">
        <v>0</v>
      </c>
      <c r="N29" s="21">
        <f t="shared" si="3"/>
        <v>0</v>
      </c>
      <c r="O29" s="21">
        <f t="shared" si="1"/>
        <v>0</v>
      </c>
    </row>
    <row r="30" spans="1:15" ht="33.75" outlineLevel="1" x14ac:dyDescent="0.25">
      <c r="A30" s="105" t="s">
        <v>218</v>
      </c>
      <c r="B30" s="32" t="s">
        <v>55</v>
      </c>
      <c r="C30" s="1" t="s">
        <v>151</v>
      </c>
      <c r="D30" s="2" t="s">
        <v>23</v>
      </c>
      <c r="E30" s="19">
        <v>1.02</v>
      </c>
      <c r="F30" s="182"/>
      <c r="G30" s="188"/>
      <c r="H30" s="21"/>
      <c r="I30" s="106"/>
      <c r="J30" s="90">
        <v>0</v>
      </c>
      <c r="K30" s="15"/>
      <c r="L30" s="13">
        <f t="shared" si="0"/>
        <v>0</v>
      </c>
      <c r="M30" s="21">
        <v>0</v>
      </c>
      <c r="N30" s="21">
        <f t="shared" si="3"/>
        <v>0</v>
      </c>
      <c r="O30" s="21">
        <f t="shared" si="1"/>
        <v>0</v>
      </c>
    </row>
    <row r="31" spans="1:15" s="51" customFormat="1" outlineLevel="1" x14ac:dyDescent="0.25">
      <c r="A31" s="105" t="s">
        <v>219</v>
      </c>
      <c r="B31" s="32" t="s">
        <v>130</v>
      </c>
      <c r="C31" s="1" t="s">
        <v>220</v>
      </c>
      <c r="D31" s="2" t="s">
        <v>63</v>
      </c>
      <c r="E31" s="19">
        <v>17</v>
      </c>
      <c r="F31" s="182"/>
      <c r="G31" s="188"/>
      <c r="H31" s="21"/>
      <c r="I31" s="106"/>
      <c r="J31" s="91"/>
      <c r="K31" s="18"/>
      <c r="L31" s="17"/>
      <c r="M31" s="20"/>
      <c r="N31" s="20"/>
      <c r="O31" s="20"/>
    </row>
    <row r="32" spans="1:15" outlineLevel="1" x14ac:dyDescent="0.25">
      <c r="A32" s="103" t="s">
        <v>16</v>
      </c>
      <c r="B32" s="40"/>
      <c r="C32" s="33" t="s">
        <v>152</v>
      </c>
      <c r="D32" s="34"/>
      <c r="E32" s="35"/>
      <c r="F32" s="181"/>
      <c r="G32" s="187"/>
      <c r="H32" s="29"/>
      <c r="I32" s="104"/>
      <c r="J32" s="90">
        <v>0</v>
      </c>
      <c r="K32" s="22" t="e">
        <f>#REF!</f>
        <v>#REF!</v>
      </c>
      <c r="L32" s="13" t="e">
        <f t="shared" si="0"/>
        <v>#REF!</v>
      </c>
      <c r="M32" s="21">
        <v>0</v>
      </c>
      <c r="N32" s="21" t="e">
        <f t="shared" si="3"/>
        <v>#REF!</v>
      </c>
      <c r="O32" s="21" t="e">
        <f t="shared" si="1"/>
        <v>#REF!</v>
      </c>
    </row>
    <row r="33" spans="1:15" outlineLevel="1" x14ac:dyDescent="0.25">
      <c r="A33" s="154" t="s">
        <v>105</v>
      </c>
      <c r="B33" s="155"/>
      <c r="C33" s="156" t="s">
        <v>209</v>
      </c>
      <c r="D33" s="157"/>
      <c r="E33" s="158"/>
      <c r="F33" s="184"/>
      <c r="G33" s="189"/>
      <c r="H33" s="160"/>
      <c r="I33" s="159"/>
      <c r="J33" s="90">
        <v>0</v>
      </c>
      <c r="K33" s="22" t="e">
        <f>#REF!</f>
        <v>#REF!</v>
      </c>
      <c r="L33" s="13" t="e">
        <f t="shared" si="0"/>
        <v>#REF!</v>
      </c>
      <c r="M33" s="21">
        <v>0</v>
      </c>
      <c r="N33" s="21" t="e">
        <f t="shared" si="3"/>
        <v>#REF!</v>
      </c>
      <c r="O33" s="21" t="e">
        <f t="shared" si="1"/>
        <v>#REF!</v>
      </c>
    </row>
    <row r="34" spans="1:15" ht="56.25" outlineLevel="1" x14ac:dyDescent="0.25">
      <c r="A34" s="105" t="s">
        <v>106</v>
      </c>
      <c r="B34" s="32" t="s">
        <v>64</v>
      </c>
      <c r="C34" s="1" t="s">
        <v>65</v>
      </c>
      <c r="D34" s="2" t="s">
        <v>23</v>
      </c>
      <c r="E34" s="19">
        <v>4.6500000000000004</v>
      </c>
      <c r="F34" s="182"/>
      <c r="G34" s="188"/>
      <c r="H34" s="21"/>
      <c r="I34" s="106"/>
      <c r="J34" s="90">
        <v>0</v>
      </c>
      <c r="K34" s="22" t="e">
        <f>#REF!</f>
        <v>#REF!</v>
      </c>
      <c r="L34" s="13" t="e">
        <f t="shared" si="0"/>
        <v>#REF!</v>
      </c>
      <c r="M34" s="21">
        <v>0</v>
      </c>
      <c r="N34" s="21" t="e">
        <f t="shared" si="3"/>
        <v>#REF!</v>
      </c>
      <c r="O34" s="21" t="e">
        <f t="shared" si="1"/>
        <v>#REF!</v>
      </c>
    </row>
    <row r="35" spans="1:15" s="51" customFormat="1" ht="22.5" outlineLevel="1" x14ac:dyDescent="0.25">
      <c r="A35" s="103" t="s">
        <v>17</v>
      </c>
      <c r="B35" s="40"/>
      <c r="C35" s="33" t="s">
        <v>153</v>
      </c>
      <c r="D35" s="34"/>
      <c r="E35" s="35"/>
      <c r="F35" s="181"/>
      <c r="G35" s="187"/>
      <c r="H35" s="29"/>
      <c r="I35" s="104"/>
      <c r="J35" s="91">
        <v>0</v>
      </c>
      <c r="K35" s="179" t="e">
        <f>#REF!</f>
        <v>#REF!</v>
      </c>
      <c r="L35" s="17" t="e">
        <f t="shared" si="0"/>
        <v>#REF!</v>
      </c>
      <c r="M35" s="20">
        <v>0</v>
      </c>
      <c r="N35" s="20" t="e">
        <f t="shared" si="3"/>
        <v>#REF!</v>
      </c>
      <c r="O35" s="20" t="e">
        <f t="shared" si="1"/>
        <v>#REF!</v>
      </c>
    </row>
    <row r="36" spans="1:15" outlineLevel="1" x14ac:dyDescent="0.25">
      <c r="A36" s="154" t="s">
        <v>44</v>
      </c>
      <c r="B36" s="155"/>
      <c r="C36" s="156" t="s">
        <v>221</v>
      </c>
      <c r="D36" s="157"/>
      <c r="E36" s="158"/>
      <c r="F36" s="184"/>
      <c r="G36" s="189"/>
      <c r="H36" s="160"/>
      <c r="I36" s="159"/>
      <c r="J36" s="90">
        <v>0</v>
      </c>
      <c r="K36" s="15"/>
      <c r="L36" s="13">
        <f t="shared" si="0"/>
        <v>0</v>
      </c>
      <c r="M36" s="21">
        <v>0</v>
      </c>
      <c r="N36" s="21">
        <f t="shared" si="3"/>
        <v>0</v>
      </c>
      <c r="O36" s="21">
        <f t="shared" si="1"/>
        <v>0</v>
      </c>
    </row>
    <row r="37" spans="1:15" ht="22.5" outlineLevel="1" x14ac:dyDescent="0.25">
      <c r="A37" s="161" t="s">
        <v>45</v>
      </c>
      <c r="B37" s="162" t="s">
        <v>207</v>
      </c>
      <c r="C37" s="163" t="s">
        <v>222</v>
      </c>
      <c r="D37" s="164" t="s">
        <v>19</v>
      </c>
      <c r="E37" s="165">
        <v>546.52</v>
      </c>
      <c r="F37" s="183"/>
      <c r="G37" s="191"/>
      <c r="H37" s="170"/>
      <c r="I37" s="106"/>
      <c r="J37" s="167">
        <v>0</v>
      </c>
      <c r="K37" s="168"/>
      <c r="L37" s="169">
        <f t="shared" si="0"/>
        <v>0</v>
      </c>
      <c r="M37" s="170">
        <v>0</v>
      </c>
      <c r="N37" s="170">
        <f t="shared" si="3"/>
        <v>0</v>
      </c>
      <c r="O37" s="170">
        <f t="shared" si="1"/>
        <v>0</v>
      </c>
    </row>
    <row r="38" spans="1:15" ht="33.75" outlineLevel="1" x14ac:dyDescent="0.25">
      <c r="A38" s="161" t="s">
        <v>46</v>
      </c>
      <c r="B38" s="162" t="s">
        <v>2</v>
      </c>
      <c r="C38" s="163" t="s">
        <v>294</v>
      </c>
      <c r="D38" s="164" t="s">
        <v>22</v>
      </c>
      <c r="E38" s="165">
        <v>1744.41</v>
      </c>
      <c r="F38" s="183"/>
      <c r="G38" s="191"/>
      <c r="H38" s="170"/>
      <c r="I38" s="106"/>
      <c r="J38" s="167">
        <v>0</v>
      </c>
      <c r="K38" s="171" t="e">
        <f>#REF!</f>
        <v>#REF!</v>
      </c>
      <c r="L38" s="169" t="e">
        <f t="shared" si="0"/>
        <v>#REF!</v>
      </c>
      <c r="M38" s="170">
        <v>0</v>
      </c>
      <c r="N38" s="170" t="e">
        <f t="shared" si="3"/>
        <v>#REF!</v>
      </c>
      <c r="O38" s="170" t="e">
        <f t="shared" si="1"/>
        <v>#REF!</v>
      </c>
    </row>
    <row r="39" spans="1:15" ht="33.75" outlineLevel="1" x14ac:dyDescent="0.25">
      <c r="A39" s="105" t="s">
        <v>47</v>
      </c>
      <c r="B39" s="32" t="s">
        <v>2</v>
      </c>
      <c r="C39" s="1" t="s">
        <v>294</v>
      </c>
      <c r="D39" s="2" t="s">
        <v>22</v>
      </c>
      <c r="E39" s="19">
        <v>263.39999999999998</v>
      </c>
      <c r="F39" s="182"/>
      <c r="G39" s="188"/>
      <c r="H39" s="21"/>
      <c r="I39" s="106"/>
      <c r="J39" s="90">
        <v>0</v>
      </c>
      <c r="K39" s="22" t="e">
        <f>#REF!</f>
        <v>#REF!</v>
      </c>
      <c r="L39" s="13" t="e">
        <f t="shared" si="0"/>
        <v>#REF!</v>
      </c>
      <c r="M39" s="21">
        <v>0</v>
      </c>
      <c r="N39" s="21" t="e">
        <f t="shared" si="3"/>
        <v>#REF!</v>
      </c>
      <c r="O39" s="21" t="e">
        <f t="shared" si="1"/>
        <v>#REF!</v>
      </c>
    </row>
    <row r="40" spans="1:15" s="51" customFormat="1" ht="22.5" outlineLevel="1" x14ac:dyDescent="0.25">
      <c r="A40" s="154" t="s">
        <v>48</v>
      </c>
      <c r="B40" s="155"/>
      <c r="C40" s="156" t="s">
        <v>154</v>
      </c>
      <c r="D40" s="157"/>
      <c r="E40" s="158"/>
      <c r="F40" s="184"/>
      <c r="G40" s="189"/>
      <c r="H40" s="160"/>
      <c r="I40" s="159"/>
      <c r="J40" s="91"/>
      <c r="K40" s="18"/>
      <c r="L40" s="17"/>
      <c r="M40" s="20"/>
      <c r="N40" s="20"/>
      <c r="O40" s="20"/>
    </row>
    <row r="41" spans="1:15" ht="67.5" outlineLevel="1" x14ac:dyDescent="0.25">
      <c r="A41" s="105" t="s">
        <v>49</v>
      </c>
      <c r="B41" s="32" t="s">
        <v>295</v>
      </c>
      <c r="C41" s="1" t="s">
        <v>296</v>
      </c>
      <c r="D41" s="2" t="s">
        <v>21</v>
      </c>
      <c r="E41" s="19">
        <v>26.14</v>
      </c>
      <c r="F41" s="182"/>
      <c r="G41" s="188"/>
      <c r="H41" s="21"/>
      <c r="I41" s="106"/>
      <c r="J41" s="90">
        <v>0</v>
      </c>
      <c r="K41" s="22" t="e">
        <f>#REF!</f>
        <v>#REF!</v>
      </c>
      <c r="L41" s="13" t="e">
        <f t="shared" si="0"/>
        <v>#REF!</v>
      </c>
      <c r="M41" s="21">
        <v>0</v>
      </c>
      <c r="N41" s="21" t="e">
        <f t="shared" si="3"/>
        <v>#REF!</v>
      </c>
      <c r="O41" s="21" t="e">
        <f t="shared" si="1"/>
        <v>#REF!</v>
      </c>
    </row>
    <row r="42" spans="1:15" s="51" customFormat="1" ht="33.75" outlineLevel="1" x14ac:dyDescent="0.25">
      <c r="A42" s="161" t="s">
        <v>50</v>
      </c>
      <c r="B42" s="162" t="s">
        <v>2</v>
      </c>
      <c r="C42" s="163" t="s">
        <v>294</v>
      </c>
      <c r="D42" s="164" t="s">
        <v>22</v>
      </c>
      <c r="E42" s="165">
        <v>448.16999999999996</v>
      </c>
      <c r="F42" s="183"/>
      <c r="G42" s="191"/>
      <c r="H42" s="170"/>
      <c r="I42" s="166"/>
      <c r="J42" s="89">
        <v>0</v>
      </c>
      <c r="K42" s="41" t="e">
        <f>#REF!</f>
        <v>#REF!</v>
      </c>
      <c r="L42" s="37" t="e">
        <f t="shared" si="0"/>
        <v>#REF!</v>
      </c>
      <c r="M42" s="29">
        <v>0</v>
      </c>
      <c r="N42" s="29" t="e">
        <f t="shared" si="3"/>
        <v>#REF!</v>
      </c>
      <c r="O42" s="29" t="e">
        <f t="shared" si="1"/>
        <v>#REF!</v>
      </c>
    </row>
    <row r="43" spans="1:15" s="51" customFormat="1" ht="22.5" outlineLevel="1" x14ac:dyDescent="0.25">
      <c r="A43" s="105" t="s">
        <v>223</v>
      </c>
      <c r="B43" s="32" t="s">
        <v>131</v>
      </c>
      <c r="C43" s="1" t="s">
        <v>155</v>
      </c>
      <c r="D43" s="2" t="s">
        <v>19</v>
      </c>
      <c r="E43" s="19">
        <v>84.330000000000013</v>
      </c>
      <c r="F43" s="182"/>
      <c r="G43" s="188"/>
      <c r="H43" s="21"/>
      <c r="I43" s="106"/>
      <c r="J43" s="91">
        <v>0</v>
      </c>
      <c r="K43" s="179" t="e">
        <f>#REF!</f>
        <v>#REF!</v>
      </c>
      <c r="L43" s="17" t="e">
        <f t="shared" si="0"/>
        <v>#REF!</v>
      </c>
      <c r="M43" s="20">
        <v>0</v>
      </c>
      <c r="N43" s="20" t="e">
        <f t="shared" si="3"/>
        <v>#REF!</v>
      </c>
      <c r="O43" s="20" t="e">
        <f t="shared" si="1"/>
        <v>#REF!</v>
      </c>
    </row>
    <row r="44" spans="1:15" outlineLevel="1" x14ac:dyDescent="0.25">
      <c r="A44" s="154" t="s">
        <v>107</v>
      </c>
      <c r="B44" s="155"/>
      <c r="C44" s="156" t="s">
        <v>158</v>
      </c>
      <c r="D44" s="157"/>
      <c r="E44" s="158"/>
      <c r="F44" s="184"/>
      <c r="G44" s="189"/>
      <c r="H44" s="160"/>
      <c r="I44" s="159"/>
      <c r="J44" s="90">
        <v>0</v>
      </c>
      <c r="K44" s="22" t="e">
        <f>#REF!</f>
        <v>#REF!</v>
      </c>
      <c r="L44" s="13" t="e">
        <f t="shared" si="0"/>
        <v>#REF!</v>
      </c>
      <c r="M44" s="21">
        <v>0</v>
      </c>
      <c r="N44" s="21" t="e">
        <f t="shared" si="3"/>
        <v>#REF!</v>
      </c>
      <c r="O44" s="21" t="e">
        <f t="shared" si="1"/>
        <v>#REF!</v>
      </c>
    </row>
    <row r="45" spans="1:15" ht="33.75" outlineLevel="1" x14ac:dyDescent="0.25">
      <c r="A45" s="161" t="s">
        <v>108</v>
      </c>
      <c r="B45" s="162" t="s">
        <v>4</v>
      </c>
      <c r="C45" s="163" t="s">
        <v>159</v>
      </c>
      <c r="D45" s="164" t="s">
        <v>21</v>
      </c>
      <c r="E45" s="165">
        <v>21.08</v>
      </c>
      <c r="F45" s="183"/>
      <c r="G45" s="191"/>
      <c r="H45" s="170"/>
      <c r="I45" s="166"/>
      <c r="J45" s="90">
        <v>0</v>
      </c>
      <c r="K45" s="22" t="e">
        <f>#REF!</f>
        <v>#REF!</v>
      </c>
      <c r="L45" s="13" t="e">
        <f t="shared" si="0"/>
        <v>#REF!</v>
      </c>
      <c r="M45" s="21">
        <v>0</v>
      </c>
      <c r="N45" s="21" t="e">
        <f t="shared" si="3"/>
        <v>#REF!</v>
      </c>
      <c r="O45" s="21" t="e">
        <f t="shared" si="1"/>
        <v>#REF!</v>
      </c>
    </row>
    <row r="46" spans="1:15" s="51" customFormat="1" ht="33.75" outlineLevel="1" x14ac:dyDescent="0.25">
      <c r="A46" s="161" t="s">
        <v>109</v>
      </c>
      <c r="B46" s="162" t="s">
        <v>2</v>
      </c>
      <c r="C46" s="163" t="s">
        <v>294</v>
      </c>
      <c r="D46" s="164" t="s">
        <v>22</v>
      </c>
      <c r="E46" s="165">
        <v>448.88</v>
      </c>
      <c r="F46" s="183"/>
      <c r="G46" s="191"/>
      <c r="H46" s="170"/>
      <c r="I46" s="166"/>
      <c r="J46" s="91">
        <v>0</v>
      </c>
      <c r="K46" s="179" t="e">
        <f>#REF!</f>
        <v>#REF!</v>
      </c>
      <c r="L46" s="17" t="e">
        <f t="shared" si="0"/>
        <v>#REF!</v>
      </c>
      <c r="M46" s="20">
        <v>0</v>
      </c>
      <c r="N46" s="20" t="e">
        <f t="shared" si="3"/>
        <v>#REF!</v>
      </c>
      <c r="O46" s="20" t="e">
        <f t="shared" si="1"/>
        <v>#REF!</v>
      </c>
    </row>
    <row r="47" spans="1:15" outlineLevel="1" x14ac:dyDescent="0.25">
      <c r="A47" s="154" t="s">
        <v>110</v>
      </c>
      <c r="B47" s="155"/>
      <c r="C47" s="156" t="s">
        <v>160</v>
      </c>
      <c r="D47" s="157"/>
      <c r="E47" s="158"/>
      <c r="F47" s="184"/>
      <c r="G47" s="189"/>
      <c r="H47" s="160"/>
      <c r="I47" s="159"/>
      <c r="J47" s="90">
        <v>0</v>
      </c>
      <c r="K47" s="22" t="e">
        <f>#REF!</f>
        <v>#REF!</v>
      </c>
      <c r="L47" s="13" t="e">
        <f t="shared" si="0"/>
        <v>#REF!</v>
      </c>
      <c r="M47" s="21">
        <v>0</v>
      </c>
      <c r="N47" s="21" t="e">
        <f t="shared" si="3"/>
        <v>#REF!</v>
      </c>
      <c r="O47" s="21" t="e">
        <f t="shared" si="1"/>
        <v>#REF!</v>
      </c>
    </row>
    <row r="48" spans="1:15" ht="22.5" outlineLevel="1" x14ac:dyDescent="0.25">
      <c r="A48" s="105" t="s">
        <v>111</v>
      </c>
      <c r="B48" s="32" t="s">
        <v>67</v>
      </c>
      <c r="C48" s="1" t="s">
        <v>161</v>
      </c>
      <c r="D48" s="2" t="s">
        <v>19</v>
      </c>
      <c r="E48" s="19">
        <v>7.92</v>
      </c>
      <c r="F48" s="182"/>
      <c r="G48" s="188"/>
      <c r="H48" s="21"/>
      <c r="I48" s="106"/>
      <c r="J48" s="90">
        <v>0</v>
      </c>
      <c r="K48" s="22" t="e">
        <f>#REF!</f>
        <v>#REF!</v>
      </c>
      <c r="L48" s="13" t="e">
        <f t="shared" si="0"/>
        <v>#REF!</v>
      </c>
      <c r="M48" s="21">
        <v>0</v>
      </c>
      <c r="N48" s="21" t="e">
        <f t="shared" si="3"/>
        <v>#REF!</v>
      </c>
      <c r="O48" s="21" t="e">
        <f t="shared" si="1"/>
        <v>#REF!</v>
      </c>
    </row>
    <row r="49" spans="1:15" ht="33.75" outlineLevel="1" x14ac:dyDescent="0.25">
      <c r="A49" s="161" t="s">
        <v>112</v>
      </c>
      <c r="B49" s="162" t="s">
        <v>2</v>
      </c>
      <c r="C49" s="163" t="s">
        <v>294</v>
      </c>
      <c r="D49" s="164" t="s">
        <v>22</v>
      </c>
      <c r="E49" s="165">
        <v>2.73</v>
      </c>
      <c r="F49" s="183"/>
      <c r="G49" s="191"/>
      <c r="H49" s="170"/>
      <c r="I49" s="106"/>
      <c r="J49" s="167">
        <v>0</v>
      </c>
      <c r="K49" s="171" t="e">
        <f>#REF!</f>
        <v>#REF!</v>
      </c>
      <c r="L49" s="169" t="e">
        <f t="shared" si="0"/>
        <v>#REF!</v>
      </c>
      <c r="M49" s="170">
        <v>0</v>
      </c>
      <c r="N49" s="170" t="e">
        <f t="shared" si="3"/>
        <v>#REF!</v>
      </c>
      <c r="O49" s="170" t="e">
        <f t="shared" si="1"/>
        <v>#REF!</v>
      </c>
    </row>
    <row r="50" spans="1:15" ht="22.5" outlineLevel="1" x14ac:dyDescent="0.25">
      <c r="A50" s="161" t="s">
        <v>113</v>
      </c>
      <c r="B50" s="162" t="s">
        <v>5</v>
      </c>
      <c r="C50" s="163" t="s">
        <v>162</v>
      </c>
      <c r="D50" s="164" t="s">
        <v>19</v>
      </c>
      <c r="E50" s="165">
        <v>84.330000000000013</v>
      </c>
      <c r="F50" s="183"/>
      <c r="G50" s="191"/>
      <c r="H50" s="170"/>
      <c r="I50" s="106"/>
      <c r="J50" s="167">
        <v>0</v>
      </c>
      <c r="K50" s="171" t="e">
        <f>#REF!</f>
        <v>#REF!</v>
      </c>
      <c r="L50" s="169" t="e">
        <f t="shared" si="0"/>
        <v>#REF!</v>
      </c>
      <c r="M50" s="170">
        <v>0</v>
      </c>
      <c r="N50" s="170" t="e">
        <f t="shared" si="3"/>
        <v>#REF!</v>
      </c>
      <c r="O50" s="170" t="e">
        <f t="shared" si="1"/>
        <v>#REF!</v>
      </c>
    </row>
    <row r="51" spans="1:15" ht="22.5" outlineLevel="1" x14ac:dyDescent="0.25">
      <c r="A51" s="161" t="s">
        <v>114</v>
      </c>
      <c r="B51" s="162" t="s">
        <v>132</v>
      </c>
      <c r="C51" s="163" t="s">
        <v>163</v>
      </c>
      <c r="D51" s="164" t="s">
        <v>19</v>
      </c>
      <c r="E51" s="165">
        <v>4621.04</v>
      </c>
      <c r="F51" s="183"/>
      <c r="G51" s="191"/>
      <c r="H51" s="170"/>
      <c r="I51" s="106"/>
      <c r="J51" s="167">
        <v>0</v>
      </c>
      <c r="K51" s="171" t="e">
        <f>#REF!</f>
        <v>#REF!</v>
      </c>
      <c r="L51" s="169" t="e">
        <f t="shared" si="0"/>
        <v>#REF!</v>
      </c>
      <c r="M51" s="170">
        <v>0</v>
      </c>
      <c r="N51" s="170" t="e">
        <f t="shared" si="3"/>
        <v>#REF!</v>
      </c>
      <c r="O51" s="170" t="e">
        <f t="shared" si="1"/>
        <v>#REF!</v>
      </c>
    </row>
    <row r="52" spans="1:15" ht="45" outlineLevel="1" x14ac:dyDescent="0.25">
      <c r="A52" s="161" t="s">
        <v>115</v>
      </c>
      <c r="B52" s="162" t="s">
        <v>124</v>
      </c>
      <c r="C52" s="163" t="s">
        <v>224</v>
      </c>
      <c r="D52" s="164" t="s">
        <v>21</v>
      </c>
      <c r="E52" s="165">
        <v>138.63</v>
      </c>
      <c r="F52" s="183"/>
      <c r="G52" s="191"/>
      <c r="H52" s="170"/>
      <c r="I52" s="106"/>
      <c r="J52" s="167">
        <v>0</v>
      </c>
      <c r="K52" s="171" t="e">
        <f>#REF!</f>
        <v>#REF!</v>
      </c>
      <c r="L52" s="169" t="e">
        <f t="shared" si="0"/>
        <v>#REF!</v>
      </c>
      <c r="M52" s="170">
        <v>0</v>
      </c>
      <c r="N52" s="170" t="e">
        <f t="shared" si="3"/>
        <v>#REF!</v>
      </c>
      <c r="O52" s="170" t="e">
        <f t="shared" si="1"/>
        <v>#REF!</v>
      </c>
    </row>
    <row r="53" spans="1:15" ht="45" outlineLevel="1" x14ac:dyDescent="0.25">
      <c r="A53" s="161" t="s">
        <v>116</v>
      </c>
      <c r="B53" s="162" t="s">
        <v>54</v>
      </c>
      <c r="C53" s="163" t="s">
        <v>57</v>
      </c>
      <c r="D53" s="164" t="s">
        <v>59</v>
      </c>
      <c r="E53" s="165">
        <v>5569.65</v>
      </c>
      <c r="F53" s="183"/>
      <c r="G53" s="191"/>
      <c r="H53" s="170"/>
      <c r="I53" s="106"/>
      <c r="J53" s="167"/>
      <c r="K53" s="168"/>
      <c r="L53" s="169"/>
      <c r="M53" s="170"/>
      <c r="N53" s="170"/>
      <c r="O53" s="170"/>
    </row>
    <row r="54" spans="1:15" ht="33.75" outlineLevel="1" x14ac:dyDescent="0.25">
      <c r="A54" s="161" t="s">
        <v>225</v>
      </c>
      <c r="B54" s="162" t="s">
        <v>2</v>
      </c>
      <c r="C54" s="163" t="s">
        <v>294</v>
      </c>
      <c r="D54" s="164" t="s">
        <v>22</v>
      </c>
      <c r="E54" s="165">
        <v>2398.3199999999997</v>
      </c>
      <c r="F54" s="183"/>
      <c r="G54" s="191"/>
      <c r="H54" s="170"/>
      <c r="I54" s="106"/>
      <c r="J54" s="167">
        <v>0</v>
      </c>
      <c r="K54" s="168"/>
      <c r="L54" s="169">
        <f t="shared" si="0"/>
        <v>0</v>
      </c>
      <c r="M54" s="170">
        <v>0</v>
      </c>
      <c r="N54" s="170">
        <f t="shared" si="3"/>
        <v>0</v>
      </c>
      <c r="O54" s="170">
        <f t="shared" si="1"/>
        <v>0</v>
      </c>
    </row>
    <row r="55" spans="1:15" ht="22.5" outlineLevel="1" x14ac:dyDescent="0.25">
      <c r="A55" s="161" t="s">
        <v>226</v>
      </c>
      <c r="B55" s="162" t="s">
        <v>132</v>
      </c>
      <c r="C55" s="163" t="s">
        <v>163</v>
      </c>
      <c r="D55" s="164" t="s">
        <v>19</v>
      </c>
      <c r="E55" s="165">
        <v>4621.04</v>
      </c>
      <c r="F55" s="183"/>
      <c r="G55" s="191"/>
      <c r="H55" s="170"/>
      <c r="I55" s="106"/>
      <c r="J55" s="167">
        <v>0</v>
      </c>
      <c r="K55" s="168"/>
      <c r="L55" s="169">
        <f t="shared" si="0"/>
        <v>0</v>
      </c>
      <c r="M55" s="170">
        <v>0</v>
      </c>
      <c r="N55" s="170">
        <f t="shared" si="3"/>
        <v>0</v>
      </c>
      <c r="O55" s="170">
        <f t="shared" si="1"/>
        <v>0</v>
      </c>
    </row>
    <row r="56" spans="1:15" ht="45" outlineLevel="1" x14ac:dyDescent="0.25">
      <c r="A56" s="161" t="s">
        <v>227</v>
      </c>
      <c r="B56" s="162" t="s">
        <v>125</v>
      </c>
      <c r="C56" s="163" t="s">
        <v>228</v>
      </c>
      <c r="D56" s="164" t="s">
        <v>21</v>
      </c>
      <c r="E56" s="165">
        <v>138.63</v>
      </c>
      <c r="F56" s="183"/>
      <c r="G56" s="191"/>
      <c r="H56" s="170"/>
      <c r="I56" s="106"/>
      <c r="J56" s="172"/>
      <c r="K56" s="168"/>
      <c r="L56" s="169"/>
      <c r="M56" s="170"/>
      <c r="N56" s="170"/>
      <c r="O56" s="170"/>
    </row>
    <row r="57" spans="1:15" ht="45" outlineLevel="1" x14ac:dyDescent="0.25">
      <c r="A57" s="161" t="s">
        <v>229</v>
      </c>
      <c r="B57" s="162" t="s">
        <v>54</v>
      </c>
      <c r="C57" s="163" t="s">
        <v>57</v>
      </c>
      <c r="D57" s="164" t="s">
        <v>59</v>
      </c>
      <c r="E57" s="165">
        <v>5569.65</v>
      </c>
      <c r="F57" s="183"/>
      <c r="G57" s="191"/>
      <c r="H57" s="170"/>
      <c r="I57" s="106"/>
      <c r="J57" s="172"/>
      <c r="K57" s="168"/>
      <c r="L57" s="169"/>
      <c r="M57" s="170"/>
      <c r="N57" s="170"/>
      <c r="O57" s="170"/>
    </row>
    <row r="58" spans="1:15" ht="33.75" outlineLevel="1" x14ac:dyDescent="0.25">
      <c r="A58" s="161" t="s">
        <v>230</v>
      </c>
      <c r="B58" s="162" t="s">
        <v>2</v>
      </c>
      <c r="C58" s="163" t="s">
        <v>294</v>
      </c>
      <c r="D58" s="164" t="s">
        <v>22</v>
      </c>
      <c r="E58" s="165">
        <v>2398.3199999999997</v>
      </c>
      <c r="F58" s="183"/>
      <c r="G58" s="191"/>
      <c r="H58" s="170"/>
      <c r="I58" s="106"/>
      <c r="J58" s="172"/>
      <c r="K58" s="168"/>
      <c r="L58" s="169"/>
      <c r="M58" s="170"/>
      <c r="N58" s="170"/>
      <c r="O58" s="170"/>
    </row>
    <row r="59" spans="1:15" outlineLevel="1" x14ac:dyDescent="0.25">
      <c r="A59" s="103" t="s">
        <v>18</v>
      </c>
      <c r="B59" s="40"/>
      <c r="C59" s="33" t="s">
        <v>165</v>
      </c>
      <c r="D59" s="34"/>
      <c r="E59" s="35"/>
      <c r="F59" s="181"/>
      <c r="G59" s="187"/>
      <c r="H59" s="29"/>
      <c r="I59" s="104"/>
      <c r="J59" s="172"/>
      <c r="K59" s="168"/>
      <c r="L59" s="169"/>
      <c r="M59" s="170"/>
      <c r="N59" s="170"/>
      <c r="O59" s="170"/>
    </row>
    <row r="60" spans="1:15" outlineLevel="1" x14ac:dyDescent="0.25">
      <c r="A60" s="154" t="s">
        <v>231</v>
      </c>
      <c r="B60" s="155"/>
      <c r="C60" s="156" t="s">
        <v>166</v>
      </c>
      <c r="D60" s="157"/>
      <c r="E60" s="158"/>
      <c r="F60" s="184"/>
      <c r="G60" s="189"/>
      <c r="H60" s="160"/>
      <c r="I60" s="107"/>
      <c r="J60" s="172"/>
      <c r="K60" s="168"/>
      <c r="L60" s="169"/>
      <c r="M60" s="170"/>
      <c r="N60" s="170"/>
      <c r="O60" s="170"/>
    </row>
    <row r="61" spans="1:15" outlineLevel="1" x14ac:dyDescent="0.25">
      <c r="A61" s="161" t="s">
        <v>232</v>
      </c>
      <c r="B61" s="162" t="s">
        <v>136</v>
      </c>
      <c r="C61" s="163" t="s">
        <v>167</v>
      </c>
      <c r="D61" s="164" t="s">
        <v>23</v>
      </c>
      <c r="E61" s="165">
        <v>10.8</v>
      </c>
      <c r="F61" s="183"/>
      <c r="G61" s="191"/>
      <c r="H61" s="170"/>
      <c r="I61" s="106"/>
      <c r="J61" s="172"/>
      <c r="K61" s="168"/>
      <c r="L61" s="169"/>
      <c r="M61" s="170"/>
      <c r="N61" s="170"/>
      <c r="O61" s="170"/>
    </row>
    <row r="62" spans="1:15" outlineLevel="1" x14ac:dyDescent="0.25">
      <c r="A62" s="161" t="s">
        <v>233</v>
      </c>
      <c r="B62" s="162" t="s">
        <v>137</v>
      </c>
      <c r="C62" s="163" t="s">
        <v>168</v>
      </c>
      <c r="D62" s="164" t="s">
        <v>23</v>
      </c>
      <c r="E62" s="165">
        <v>10.8</v>
      </c>
      <c r="F62" s="183"/>
      <c r="G62" s="191"/>
      <c r="H62" s="170"/>
      <c r="I62" s="106"/>
      <c r="J62" s="172"/>
      <c r="K62" s="168"/>
      <c r="L62" s="169"/>
      <c r="M62" s="170"/>
      <c r="N62" s="170"/>
      <c r="O62" s="170"/>
    </row>
    <row r="63" spans="1:15" ht="22.5" outlineLevel="1" x14ac:dyDescent="0.25">
      <c r="A63" s="161" t="s">
        <v>234</v>
      </c>
      <c r="B63" s="162" t="s">
        <v>138</v>
      </c>
      <c r="C63" s="163" t="s">
        <v>235</v>
      </c>
      <c r="D63" s="164" t="s">
        <v>19</v>
      </c>
      <c r="E63" s="165">
        <v>12.6</v>
      </c>
      <c r="F63" s="183"/>
      <c r="G63" s="191"/>
      <c r="H63" s="170"/>
      <c r="I63" s="106"/>
      <c r="J63" s="172"/>
      <c r="K63" s="168"/>
      <c r="L63" s="169"/>
      <c r="M63" s="170"/>
      <c r="N63" s="170"/>
      <c r="O63" s="170"/>
    </row>
    <row r="64" spans="1:15" ht="33.75" outlineLevel="1" x14ac:dyDescent="0.25">
      <c r="A64" s="105" t="s">
        <v>236</v>
      </c>
      <c r="B64" s="32" t="s">
        <v>2</v>
      </c>
      <c r="C64" s="1" t="s">
        <v>294</v>
      </c>
      <c r="D64" s="2" t="s">
        <v>22</v>
      </c>
      <c r="E64" s="19">
        <v>25.92</v>
      </c>
      <c r="F64" s="182"/>
      <c r="G64" s="188"/>
      <c r="H64" s="21"/>
      <c r="I64" s="106"/>
      <c r="J64" s="153"/>
      <c r="K64" s="15"/>
      <c r="L64" s="13"/>
      <c r="M64" s="21"/>
      <c r="N64" s="21"/>
      <c r="O64" s="21"/>
    </row>
    <row r="65" spans="1:15" s="51" customFormat="1" ht="22.5" outlineLevel="1" x14ac:dyDescent="0.25">
      <c r="A65" s="105" t="s">
        <v>237</v>
      </c>
      <c r="B65" s="32" t="s">
        <v>61</v>
      </c>
      <c r="C65" s="1" t="s">
        <v>62</v>
      </c>
      <c r="D65" s="2" t="s">
        <v>21</v>
      </c>
      <c r="E65" s="19">
        <v>0.64</v>
      </c>
      <c r="F65" s="182"/>
      <c r="G65" s="188"/>
      <c r="H65" s="21"/>
      <c r="I65" s="106"/>
      <c r="J65" s="180"/>
      <c r="K65" s="178"/>
      <c r="L65" s="17"/>
      <c r="M65" s="20"/>
      <c r="N65" s="20"/>
      <c r="O65" s="20"/>
    </row>
    <row r="66" spans="1:15" ht="33.75" outlineLevel="1" x14ac:dyDescent="0.25">
      <c r="A66" s="105" t="s">
        <v>238</v>
      </c>
      <c r="B66" s="32" t="s">
        <v>2</v>
      </c>
      <c r="C66" s="1" t="s">
        <v>294</v>
      </c>
      <c r="D66" s="2" t="s">
        <v>22</v>
      </c>
      <c r="E66" s="19">
        <v>13.62</v>
      </c>
      <c r="F66" s="182"/>
      <c r="G66" s="188"/>
      <c r="H66" s="21"/>
      <c r="I66" s="106"/>
      <c r="J66" s="153"/>
      <c r="K66" s="15"/>
      <c r="L66" s="13"/>
      <c r="M66" s="21"/>
      <c r="N66" s="21"/>
      <c r="O66" s="21"/>
    </row>
    <row r="67" spans="1:15" ht="33.75" outlineLevel="1" x14ac:dyDescent="0.25">
      <c r="A67" s="105" t="s">
        <v>239</v>
      </c>
      <c r="B67" s="32" t="s">
        <v>135</v>
      </c>
      <c r="C67" s="1" t="s">
        <v>164</v>
      </c>
      <c r="D67" s="2" t="s">
        <v>19</v>
      </c>
      <c r="E67" s="19">
        <v>12.6</v>
      </c>
      <c r="F67" s="182"/>
      <c r="G67" s="188"/>
      <c r="H67" s="21"/>
      <c r="I67" s="106"/>
      <c r="J67" s="153"/>
      <c r="K67" s="15"/>
      <c r="L67" s="13"/>
      <c r="M67" s="21"/>
      <c r="N67" s="21"/>
      <c r="O67" s="21"/>
    </row>
    <row r="68" spans="1:15" outlineLevel="1" x14ac:dyDescent="0.25">
      <c r="A68" s="154" t="s">
        <v>240</v>
      </c>
      <c r="B68" s="155"/>
      <c r="C68" s="156" t="s">
        <v>169</v>
      </c>
      <c r="D68" s="157"/>
      <c r="E68" s="158"/>
      <c r="F68" s="184"/>
      <c r="G68" s="189"/>
      <c r="H68" s="160"/>
      <c r="I68" s="107"/>
      <c r="J68" s="153"/>
      <c r="K68" s="15"/>
      <c r="L68" s="13"/>
      <c r="M68" s="21"/>
      <c r="N68" s="21"/>
      <c r="O68" s="21"/>
    </row>
    <row r="69" spans="1:15" outlineLevel="1" x14ac:dyDescent="0.25">
      <c r="A69" s="105" t="s">
        <v>241</v>
      </c>
      <c r="B69" s="32" t="s">
        <v>136</v>
      </c>
      <c r="C69" s="1" t="s">
        <v>167</v>
      </c>
      <c r="D69" s="2" t="s">
        <v>23</v>
      </c>
      <c r="E69" s="19">
        <v>78</v>
      </c>
      <c r="F69" s="182"/>
      <c r="G69" s="188"/>
      <c r="H69" s="21"/>
      <c r="I69" s="106"/>
      <c r="J69" s="153"/>
      <c r="K69" s="15"/>
      <c r="L69" s="13"/>
      <c r="M69" s="21"/>
      <c r="N69" s="21"/>
      <c r="O69" s="21"/>
    </row>
    <row r="70" spans="1:15" outlineLevel="1" x14ac:dyDescent="0.25">
      <c r="A70" s="105" t="s">
        <v>242</v>
      </c>
      <c r="B70" s="32" t="s">
        <v>137</v>
      </c>
      <c r="C70" s="1" t="s">
        <v>168</v>
      </c>
      <c r="D70" s="2" t="s">
        <v>23</v>
      </c>
      <c r="E70" s="19">
        <v>78</v>
      </c>
      <c r="F70" s="182"/>
      <c r="G70" s="188"/>
      <c r="H70" s="21"/>
      <c r="I70" s="106"/>
      <c r="J70" s="153"/>
      <c r="K70" s="15"/>
      <c r="L70" s="13"/>
      <c r="M70" s="21"/>
      <c r="N70" s="21"/>
      <c r="O70" s="21"/>
    </row>
    <row r="71" spans="1:15" ht="22.5" outlineLevel="1" x14ac:dyDescent="0.25">
      <c r="A71" s="105" t="s">
        <v>243</v>
      </c>
      <c r="B71" s="32" t="s">
        <v>138</v>
      </c>
      <c r="C71" s="1" t="s">
        <v>235</v>
      </c>
      <c r="D71" s="2" t="s">
        <v>19</v>
      </c>
      <c r="E71" s="19">
        <v>97.25</v>
      </c>
      <c r="F71" s="182"/>
      <c r="G71" s="188"/>
      <c r="H71" s="21"/>
      <c r="I71" s="106"/>
      <c r="J71" s="153"/>
      <c r="K71" s="15"/>
      <c r="L71" s="13"/>
      <c r="M71" s="21"/>
      <c r="N71" s="21"/>
      <c r="O71" s="21"/>
    </row>
    <row r="72" spans="1:15" ht="33.75" outlineLevel="1" x14ac:dyDescent="0.25">
      <c r="A72" s="105" t="s">
        <v>244</v>
      </c>
      <c r="B72" s="32" t="s">
        <v>2</v>
      </c>
      <c r="C72" s="1" t="s">
        <v>294</v>
      </c>
      <c r="D72" s="2" t="s">
        <v>22</v>
      </c>
      <c r="E72" s="19">
        <v>200.07999999999998</v>
      </c>
      <c r="F72" s="182"/>
      <c r="G72" s="188"/>
      <c r="H72" s="21"/>
      <c r="I72" s="106"/>
      <c r="J72" s="153"/>
      <c r="K72" s="15"/>
      <c r="L72" s="13"/>
      <c r="M72" s="21"/>
      <c r="N72" s="21"/>
      <c r="O72" s="21"/>
    </row>
    <row r="73" spans="1:15" ht="22.5" outlineLevel="1" x14ac:dyDescent="0.25">
      <c r="A73" s="161" t="s">
        <v>245</v>
      </c>
      <c r="B73" s="162" t="s">
        <v>61</v>
      </c>
      <c r="C73" s="163" t="s">
        <v>62</v>
      </c>
      <c r="D73" s="164" t="s">
        <v>21</v>
      </c>
      <c r="E73" s="165">
        <v>3.83</v>
      </c>
      <c r="F73" s="183"/>
      <c r="G73" s="191"/>
      <c r="H73" s="170"/>
      <c r="I73" s="166"/>
      <c r="J73" s="172"/>
      <c r="K73" s="168"/>
      <c r="L73" s="169"/>
      <c r="M73" s="170"/>
      <c r="N73" s="170"/>
      <c r="O73" s="170"/>
    </row>
    <row r="74" spans="1:15" ht="33.75" outlineLevel="1" x14ac:dyDescent="0.25">
      <c r="A74" s="161" t="s">
        <v>246</v>
      </c>
      <c r="B74" s="162" t="s">
        <v>2</v>
      </c>
      <c r="C74" s="163" t="s">
        <v>294</v>
      </c>
      <c r="D74" s="164" t="s">
        <v>22</v>
      </c>
      <c r="E74" s="165">
        <v>81.5</v>
      </c>
      <c r="F74" s="183"/>
      <c r="G74" s="191"/>
      <c r="H74" s="170"/>
      <c r="I74" s="166"/>
      <c r="J74" s="172"/>
      <c r="K74" s="168"/>
      <c r="L74" s="169"/>
      <c r="M74" s="170"/>
      <c r="N74" s="170"/>
      <c r="O74" s="170"/>
    </row>
    <row r="75" spans="1:15" ht="33.75" outlineLevel="1" x14ac:dyDescent="0.25">
      <c r="A75" s="161" t="s">
        <v>247</v>
      </c>
      <c r="B75" s="162" t="s">
        <v>139</v>
      </c>
      <c r="C75" s="163" t="s">
        <v>170</v>
      </c>
      <c r="D75" s="164" t="s">
        <v>19</v>
      </c>
      <c r="E75" s="165">
        <v>76.52000000000001</v>
      </c>
      <c r="F75" s="183"/>
      <c r="G75" s="191"/>
      <c r="H75" s="170"/>
      <c r="I75" s="166"/>
      <c r="J75" s="172"/>
      <c r="K75" s="168"/>
      <c r="L75" s="169"/>
      <c r="M75" s="170"/>
      <c r="N75" s="170"/>
      <c r="O75" s="170"/>
    </row>
    <row r="76" spans="1:15" outlineLevel="1" x14ac:dyDescent="0.25">
      <c r="A76" s="173" t="s">
        <v>248</v>
      </c>
      <c r="B76" s="174"/>
      <c r="C76" s="175" t="s">
        <v>171</v>
      </c>
      <c r="D76" s="176"/>
      <c r="E76" s="177"/>
      <c r="F76" s="185"/>
      <c r="G76" s="190"/>
      <c r="H76" s="20"/>
      <c r="I76" s="107"/>
      <c r="J76" s="172"/>
      <c r="K76" s="168"/>
      <c r="L76" s="169"/>
      <c r="M76" s="170"/>
      <c r="N76" s="170"/>
      <c r="O76" s="170"/>
    </row>
    <row r="77" spans="1:15" outlineLevel="1" x14ac:dyDescent="0.25">
      <c r="A77" s="161" t="s">
        <v>249</v>
      </c>
      <c r="B77" s="162" t="s">
        <v>129</v>
      </c>
      <c r="C77" s="163" t="s">
        <v>150</v>
      </c>
      <c r="D77" s="164" t="s">
        <v>23</v>
      </c>
      <c r="E77" s="165">
        <v>57.620000000000005</v>
      </c>
      <c r="F77" s="183"/>
      <c r="G77" s="191"/>
      <c r="H77" s="170"/>
      <c r="I77" s="166"/>
      <c r="J77" s="172"/>
      <c r="K77" s="168"/>
      <c r="L77" s="169"/>
      <c r="M77" s="170"/>
      <c r="N77" s="170"/>
      <c r="O77" s="170"/>
    </row>
    <row r="78" spans="1:15" ht="33.75" outlineLevel="1" x14ac:dyDescent="0.25">
      <c r="A78" s="161" t="s">
        <v>250</v>
      </c>
      <c r="B78" s="162" t="s">
        <v>66</v>
      </c>
      <c r="C78" s="163" t="s">
        <v>293</v>
      </c>
      <c r="D78" s="164" t="s">
        <v>22</v>
      </c>
      <c r="E78" s="165">
        <v>7.41</v>
      </c>
      <c r="F78" s="183"/>
      <c r="G78" s="191"/>
      <c r="H78" s="170"/>
      <c r="I78" s="166"/>
      <c r="J78" s="172"/>
      <c r="K78" s="168"/>
      <c r="L78" s="169"/>
      <c r="M78" s="170"/>
      <c r="N78" s="170"/>
      <c r="O78" s="170"/>
    </row>
    <row r="79" spans="1:15" ht="22.5" outlineLevel="1" x14ac:dyDescent="0.25">
      <c r="A79" s="161" t="s">
        <v>251</v>
      </c>
      <c r="B79" s="162" t="s">
        <v>133</v>
      </c>
      <c r="C79" s="163" t="s">
        <v>172</v>
      </c>
      <c r="D79" s="164" t="s">
        <v>19</v>
      </c>
      <c r="E79" s="165">
        <v>5.7</v>
      </c>
      <c r="F79" s="183"/>
      <c r="G79" s="191"/>
      <c r="H79" s="170"/>
      <c r="I79" s="166"/>
      <c r="J79" s="172"/>
      <c r="K79" s="168"/>
      <c r="L79" s="169"/>
      <c r="M79" s="170"/>
      <c r="N79" s="170"/>
      <c r="O79" s="170"/>
    </row>
    <row r="80" spans="1:15" ht="22.5" outlineLevel="1" x14ac:dyDescent="0.25">
      <c r="A80" s="161" t="s">
        <v>252</v>
      </c>
      <c r="B80" s="162" t="s">
        <v>133</v>
      </c>
      <c r="C80" s="163" t="s">
        <v>172</v>
      </c>
      <c r="D80" s="164" t="s">
        <v>19</v>
      </c>
      <c r="E80" s="165">
        <v>3.61</v>
      </c>
      <c r="F80" s="183"/>
      <c r="G80" s="191"/>
      <c r="H80" s="170"/>
      <c r="I80" s="166"/>
      <c r="J80" s="172"/>
      <c r="K80" s="168"/>
      <c r="L80" s="169"/>
      <c r="M80" s="170"/>
      <c r="N80" s="170"/>
      <c r="O80" s="170"/>
    </row>
    <row r="81" spans="1:15" s="51" customFormat="1" outlineLevel="1" x14ac:dyDescent="0.25">
      <c r="A81" s="103" t="s">
        <v>51</v>
      </c>
      <c r="B81" s="40"/>
      <c r="C81" s="33" t="s">
        <v>208</v>
      </c>
      <c r="D81" s="34"/>
      <c r="E81" s="35"/>
      <c r="F81" s="181"/>
      <c r="G81" s="187"/>
      <c r="H81" s="29"/>
      <c r="I81" s="104"/>
      <c r="J81" s="180"/>
      <c r="K81" s="178"/>
      <c r="L81" s="17"/>
      <c r="M81" s="20"/>
      <c r="N81" s="20"/>
      <c r="O81" s="20"/>
    </row>
    <row r="82" spans="1:15" ht="22.5" outlineLevel="1" x14ac:dyDescent="0.25">
      <c r="A82" s="105" t="s">
        <v>253</v>
      </c>
      <c r="B82" s="32" t="s">
        <v>254</v>
      </c>
      <c r="C82" s="1" t="s">
        <v>255</v>
      </c>
      <c r="D82" s="2" t="s">
        <v>24</v>
      </c>
      <c r="E82" s="19">
        <v>13</v>
      </c>
      <c r="F82" s="182"/>
      <c r="G82" s="188"/>
      <c r="H82" s="21"/>
      <c r="I82" s="106"/>
      <c r="J82" s="153"/>
      <c r="K82" s="15"/>
      <c r="L82" s="13"/>
      <c r="M82" s="21"/>
      <c r="N82" s="21"/>
      <c r="O82" s="21"/>
    </row>
    <row r="83" spans="1:15" ht="33.75" outlineLevel="1" x14ac:dyDescent="0.25">
      <c r="A83" s="105" t="s">
        <v>256</v>
      </c>
      <c r="B83" s="32" t="s">
        <v>66</v>
      </c>
      <c r="C83" s="1" t="s">
        <v>293</v>
      </c>
      <c r="D83" s="2" t="s">
        <v>22</v>
      </c>
      <c r="E83" s="19">
        <v>23.63</v>
      </c>
      <c r="F83" s="182"/>
      <c r="G83" s="188"/>
      <c r="H83" s="21"/>
      <c r="I83" s="106"/>
      <c r="J83" s="153"/>
      <c r="K83" s="15"/>
      <c r="L83" s="13"/>
      <c r="M83" s="21"/>
      <c r="N83" s="21"/>
      <c r="O83" s="21"/>
    </row>
    <row r="84" spans="1:15" ht="33.75" outlineLevel="1" x14ac:dyDescent="0.25">
      <c r="A84" s="105" t="s">
        <v>257</v>
      </c>
      <c r="B84" s="32" t="s">
        <v>258</v>
      </c>
      <c r="C84" s="1" t="s">
        <v>259</v>
      </c>
      <c r="D84" s="2" t="s">
        <v>24</v>
      </c>
      <c r="E84" s="19">
        <v>1</v>
      </c>
      <c r="F84" s="182"/>
      <c r="G84" s="188"/>
      <c r="H84" s="21"/>
      <c r="I84" s="106"/>
      <c r="J84" s="153"/>
      <c r="K84" s="15"/>
      <c r="L84" s="13"/>
      <c r="M84" s="21"/>
      <c r="N84" s="21"/>
      <c r="O84" s="21"/>
    </row>
    <row r="85" spans="1:15" ht="33.75" outlineLevel="1" x14ac:dyDescent="0.25">
      <c r="A85" s="105" t="s">
        <v>260</v>
      </c>
      <c r="B85" s="32" t="s">
        <v>66</v>
      </c>
      <c r="C85" s="1" t="s">
        <v>293</v>
      </c>
      <c r="D85" s="2" t="s">
        <v>22</v>
      </c>
      <c r="E85" s="19">
        <v>3.64</v>
      </c>
      <c r="F85" s="182"/>
      <c r="G85" s="188"/>
      <c r="H85" s="21"/>
      <c r="I85" s="106"/>
      <c r="J85" s="153"/>
      <c r="K85" s="15"/>
      <c r="L85" s="13"/>
      <c r="M85" s="21"/>
      <c r="N85" s="21"/>
      <c r="O85" s="21"/>
    </row>
    <row r="86" spans="1:15" ht="33.75" outlineLevel="1" x14ac:dyDescent="0.25">
      <c r="A86" s="105" t="s">
        <v>261</v>
      </c>
      <c r="B86" s="32" t="s">
        <v>262</v>
      </c>
      <c r="C86" s="1" t="s">
        <v>263</v>
      </c>
      <c r="D86" s="2" t="s">
        <v>24</v>
      </c>
      <c r="E86" s="19">
        <v>1</v>
      </c>
      <c r="F86" s="182"/>
      <c r="G86" s="188"/>
      <c r="H86" s="21"/>
      <c r="I86" s="106"/>
      <c r="J86" s="153"/>
      <c r="K86" s="15"/>
      <c r="L86" s="13"/>
      <c r="M86" s="21"/>
      <c r="N86" s="21"/>
      <c r="O86" s="21"/>
    </row>
    <row r="87" spans="1:15" ht="33.75" outlineLevel="1" x14ac:dyDescent="0.25">
      <c r="A87" s="105" t="s">
        <v>264</v>
      </c>
      <c r="B87" s="32" t="s">
        <v>66</v>
      </c>
      <c r="C87" s="1" t="s">
        <v>293</v>
      </c>
      <c r="D87" s="2" t="s">
        <v>22</v>
      </c>
      <c r="E87" s="19">
        <v>1.21</v>
      </c>
      <c r="F87" s="182"/>
      <c r="G87" s="188"/>
      <c r="H87" s="21"/>
      <c r="I87" s="106"/>
      <c r="J87" s="153"/>
      <c r="K87" s="15"/>
      <c r="L87" s="13"/>
      <c r="M87" s="21"/>
      <c r="N87" s="21"/>
      <c r="O87" s="21"/>
    </row>
    <row r="88" spans="1:15" outlineLevel="1" x14ac:dyDescent="0.25">
      <c r="A88" s="103" t="s">
        <v>52</v>
      </c>
      <c r="B88" s="40"/>
      <c r="C88" s="33" t="s">
        <v>58</v>
      </c>
      <c r="D88" s="34"/>
      <c r="E88" s="35"/>
      <c r="F88" s="181"/>
      <c r="G88" s="187"/>
      <c r="H88" s="29"/>
      <c r="I88" s="104"/>
      <c r="J88" s="153"/>
      <c r="K88" s="15"/>
      <c r="L88" s="13"/>
      <c r="M88" s="21"/>
      <c r="N88" s="21"/>
      <c r="O88" s="21"/>
    </row>
    <row r="89" spans="1:15" s="51" customFormat="1" outlineLevel="1" x14ac:dyDescent="0.25">
      <c r="A89" s="173" t="s">
        <v>117</v>
      </c>
      <c r="B89" s="174"/>
      <c r="C89" s="175" t="s">
        <v>173</v>
      </c>
      <c r="D89" s="176"/>
      <c r="E89" s="177"/>
      <c r="F89" s="185"/>
      <c r="G89" s="190"/>
      <c r="H89" s="20"/>
      <c r="I89" s="107"/>
      <c r="J89" s="180"/>
      <c r="K89" s="178"/>
      <c r="L89" s="17"/>
      <c r="M89" s="20"/>
      <c r="N89" s="20"/>
      <c r="O89" s="20"/>
    </row>
    <row r="90" spans="1:15" ht="22.5" outlineLevel="1" x14ac:dyDescent="0.25">
      <c r="A90" s="105" t="s">
        <v>118</v>
      </c>
      <c r="B90" s="32" t="s">
        <v>6</v>
      </c>
      <c r="C90" s="1" t="s">
        <v>7</v>
      </c>
      <c r="D90" s="2" t="s">
        <v>19</v>
      </c>
      <c r="E90" s="19">
        <v>22.05</v>
      </c>
      <c r="F90" s="182"/>
      <c r="G90" s="188"/>
      <c r="H90" s="21"/>
      <c r="I90" s="106"/>
      <c r="J90" s="153"/>
      <c r="K90" s="15"/>
      <c r="L90" s="13"/>
      <c r="M90" s="21"/>
      <c r="N90" s="21"/>
      <c r="O90" s="21"/>
    </row>
    <row r="91" spans="1:15" ht="22.5" outlineLevel="1" x14ac:dyDescent="0.25">
      <c r="A91" s="105" t="s">
        <v>119</v>
      </c>
      <c r="B91" s="32" t="s">
        <v>141</v>
      </c>
      <c r="C91" s="1" t="s">
        <v>174</v>
      </c>
      <c r="D91" s="2" t="s">
        <v>19</v>
      </c>
      <c r="E91" s="19">
        <v>25.45</v>
      </c>
      <c r="F91" s="182"/>
      <c r="G91" s="188"/>
      <c r="H91" s="21"/>
      <c r="I91" s="106"/>
      <c r="J91" s="153"/>
      <c r="K91" s="15"/>
      <c r="L91" s="13"/>
      <c r="M91" s="21"/>
      <c r="N91" s="21"/>
      <c r="O91" s="21"/>
    </row>
    <row r="92" spans="1:15" outlineLevel="1" x14ac:dyDescent="0.25">
      <c r="A92" s="173" t="s">
        <v>120</v>
      </c>
      <c r="B92" s="174"/>
      <c r="C92" s="175" t="s">
        <v>175</v>
      </c>
      <c r="D92" s="176"/>
      <c r="E92" s="177"/>
      <c r="F92" s="185"/>
      <c r="G92" s="190"/>
      <c r="H92" s="20"/>
      <c r="I92" s="107"/>
      <c r="J92" s="153"/>
      <c r="K92" s="15"/>
      <c r="L92" s="13"/>
      <c r="M92" s="21"/>
      <c r="N92" s="21"/>
      <c r="O92" s="21"/>
    </row>
    <row r="93" spans="1:15" ht="22.5" outlineLevel="1" x14ac:dyDescent="0.25">
      <c r="A93" s="105" t="s">
        <v>121</v>
      </c>
      <c r="B93" s="32" t="s">
        <v>142</v>
      </c>
      <c r="C93" s="1" t="s">
        <v>176</v>
      </c>
      <c r="D93" s="2" t="s">
        <v>19</v>
      </c>
      <c r="E93" s="19">
        <v>3.13</v>
      </c>
      <c r="F93" s="182"/>
      <c r="G93" s="188"/>
      <c r="H93" s="21"/>
      <c r="I93" s="106"/>
      <c r="J93" s="153"/>
      <c r="K93" s="15"/>
      <c r="L93" s="13"/>
      <c r="M93" s="21"/>
      <c r="N93" s="21"/>
      <c r="O93" s="21"/>
    </row>
    <row r="94" spans="1:15" ht="22.5" outlineLevel="1" x14ac:dyDescent="0.25">
      <c r="A94" s="105" t="s">
        <v>122</v>
      </c>
      <c r="B94" s="32" t="s">
        <v>143</v>
      </c>
      <c r="C94" s="1" t="s">
        <v>177</v>
      </c>
      <c r="D94" s="2" t="s">
        <v>60</v>
      </c>
      <c r="E94" s="19">
        <v>10</v>
      </c>
      <c r="F94" s="182"/>
      <c r="G94" s="188"/>
      <c r="H94" s="21"/>
      <c r="I94" s="106"/>
      <c r="J94" s="153"/>
      <c r="K94" s="15"/>
      <c r="L94" s="13"/>
      <c r="M94" s="21"/>
      <c r="N94" s="21"/>
      <c r="O94" s="21"/>
    </row>
    <row r="95" spans="1:15" outlineLevel="1" x14ac:dyDescent="0.25">
      <c r="A95" s="103" t="s">
        <v>123</v>
      </c>
      <c r="B95" s="40"/>
      <c r="C95" s="33" t="s">
        <v>178</v>
      </c>
      <c r="D95" s="34"/>
      <c r="E95" s="35"/>
      <c r="F95" s="181"/>
      <c r="G95" s="187"/>
      <c r="H95" s="29"/>
      <c r="I95" s="104"/>
      <c r="J95" s="153"/>
      <c r="K95" s="15"/>
      <c r="L95" s="13"/>
      <c r="M95" s="21"/>
      <c r="N95" s="21"/>
      <c r="O95" s="21"/>
    </row>
    <row r="96" spans="1:15" outlineLevel="1" x14ac:dyDescent="0.25">
      <c r="A96" s="105" t="s">
        <v>265</v>
      </c>
      <c r="B96" s="32" t="s">
        <v>144</v>
      </c>
      <c r="C96" s="1" t="s">
        <v>179</v>
      </c>
      <c r="D96" s="2" t="s">
        <v>19</v>
      </c>
      <c r="E96" s="19">
        <v>5047.66</v>
      </c>
      <c r="F96" s="182"/>
      <c r="G96" s="188"/>
      <c r="H96" s="21"/>
      <c r="I96" s="106"/>
      <c r="J96" s="153"/>
      <c r="K96" s="15"/>
      <c r="L96" s="13"/>
      <c r="M96" s="21"/>
      <c r="N96" s="21"/>
      <c r="O96" s="21"/>
    </row>
    <row r="97" spans="1:15" s="51" customFormat="1" ht="22.5" customHeight="1" x14ac:dyDescent="0.25">
      <c r="A97" s="108" t="s">
        <v>68</v>
      </c>
      <c r="B97" s="80"/>
      <c r="C97" s="68" t="s">
        <v>284</v>
      </c>
      <c r="D97" s="69"/>
      <c r="E97" s="70"/>
      <c r="F97" s="193"/>
      <c r="G97" s="194"/>
      <c r="H97" s="74"/>
      <c r="I97" s="102"/>
      <c r="J97" s="89"/>
      <c r="K97" s="46"/>
      <c r="L97" s="37"/>
      <c r="M97" s="29"/>
      <c r="N97" s="29"/>
      <c r="O97" s="29"/>
    </row>
    <row r="98" spans="1:15" s="51" customFormat="1" outlineLevel="1" x14ac:dyDescent="0.25">
      <c r="A98" s="103" t="s">
        <v>69</v>
      </c>
      <c r="B98" s="40"/>
      <c r="C98" s="33" t="s">
        <v>1</v>
      </c>
      <c r="D98" s="34"/>
      <c r="E98" s="35"/>
      <c r="F98" s="181"/>
      <c r="G98" s="187"/>
      <c r="H98" s="29"/>
      <c r="I98" s="104"/>
      <c r="J98" s="89"/>
      <c r="K98" s="46"/>
      <c r="L98" s="37"/>
      <c r="M98" s="29"/>
      <c r="N98" s="29"/>
      <c r="O98" s="29"/>
    </row>
    <row r="99" spans="1:15" ht="22.5" outlineLevel="1" x14ac:dyDescent="0.25">
      <c r="A99" s="109" t="s">
        <v>70</v>
      </c>
      <c r="B99" s="30" t="s">
        <v>204</v>
      </c>
      <c r="C99" s="1" t="s">
        <v>285</v>
      </c>
      <c r="D99" s="2" t="s">
        <v>60</v>
      </c>
      <c r="E99" s="19">
        <v>1</v>
      </c>
      <c r="F99" s="182"/>
      <c r="G99" s="188"/>
      <c r="H99" s="21"/>
      <c r="I99" s="106"/>
      <c r="J99" s="90">
        <v>0</v>
      </c>
      <c r="K99" s="15"/>
      <c r="L99" s="13">
        <f t="shared" si="0"/>
        <v>0</v>
      </c>
      <c r="M99" s="21">
        <v>0</v>
      </c>
      <c r="N99" s="21" t="e">
        <f>TRUNC(K99*#REF!,2)</f>
        <v>#REF!</v>
      </c>
      <c r="O99" s="21" t="e">
        <f t="shared" si="1"/>
        <v>#REF!</v>
      </c>
    </row>
    <row r="100" spans="1:15" ht="22.5" outlineLevel="1" x14ac:dyDescent="0.25">
      <c r="A100" s="110" t="s">
        <v>181</v>
      </c>
      <c r="B100" s="30" t="s">
        <v>205</v>
      </c>
      <c r="C100" s="23" t="s">
        <v>286</v>
      </c>
      <c r="D100" s="24" t="s">
        <v>60</v>
      </c>
      <c r="E100" s="25">
        <v>1</v>
      </c>
      <c r="F100" s="195"/>
      <c r="G100" s="188"/>
      <c r="H100" s="21"/>
      <c r="I100" s="106"/>
      <c r="J100" s="92"/>
      <c r="K100" s="26"/>
      <c r="L100" s="27"/>
      <c r="M100" s="28"/>
      <c r="N100" s="28"/>
      <c r="O100" s="28"/>
    </row>
    <row r="101" spans="1:15" outlineLevel="1" x14ac:dyDescent="0.25">
      <c r="A101" s="103" t="s">
        <v>71</v>
      </c>
      <c r="B101" s="40"/>
      <c r="C101" s="33" t="s">
        <v>0</v>
      </c>
      <c r="D101" s="34"/>
      <c r="E101" s="35"/>
      <c r="F101" s="181"/>
      <c r="G101" s="187"/>
      <c r="H101" s="29"/>
      <c r="I101" s="104"/>
      <c r="J101" s="92">
        <v>0</v>
      </c>
      <c r="K101" s="26"/>
      <c r="L101" s="27">
        <f t="shared" si="0"/>
        <v>0</v>
      </c>
      <c r="M101" s="28">
        <v>0</v>
      </c>
      <c r="N101" s="28" t="e">
        <f>TRUNC(K101*#REF!,2)</f>
        <v>#REF!</v>
      </c>
      <c r="O101" s="28" t="e">
        <f>N101+M101</f>
        <v>#REF!</v>
      </c>
    </row>
    <row r="102" spans="1:15" outlineLevel="1" x14ac:dyDescent="0.25">
      <c r="A102" s="161" t="s">
        <v>72</v>
      </c>
      <c r="B102" s="162" t="s">
        <v>140</v>
      </c>
      <c r="C102" s="163" t="s">
        <v>56</v>
      </c>
      <c r="D102" s="164" t="s">
        <v>19</v>
      </c>
      <c r="E102" s="165">
        <v>2.88</v>
      </c>
      <c r="F102" s="183"/>
      <c r="G102" s="191"/>
      <c r="H102" s="170"/>
      <c r="I102" s="166"/>
      <c r="J102" s="197"/>
      <c r="K102" s="197"/>
      <c r="L102" s="197"/>
      <c r="M102" s="197" t="s">
        <v>43</v>
      </c>
      <c r="N102" s="170" t="e">
        <f>N8</f>
        <v>#REF!</v>
      </c>
      <c r="O102" s="197"/>
    </row>
    <row r="103" spans="1:15" outlineLevel="1" x14ac:dyDescent="0.25">
      <c r="A103" s="103" t="s">
        <v>73</v>
      </c>
      <c r="B103" s="40"/>
      <c r="C103" s="33" t="s">
        <v>145</v>
      </c>
      <c r="D103" s="34"/>
      <c r="E103" s="35"/>
      <c r="F103" s="181"/>
      <c r="G103" s="187"/>
      <c r="H103" s="29"/>
      <c r="I103" s="104"/>
      <c r="J103" s="5"/>
      <c r="K103" s="5"/>
      <c r="L103" s="5"/>
      <c r="M103" s="5"/>
      <c r="N103" s="5"/>
      <c r="O103" s="5"/>
    </row>
    <row r="104" spans="1:15" outlineLevel="1" x14ac:dyDescent="0.25">
      <c r="A104" s="109" t="s">
        <v>74</v>
      </c>
      <c r="B104" s="30" t="s">
        <v>213</v>
      </c>
      <c r="C104" s="1" t="s">
        <v>214</v>
      </c>
      <c r="D104" s="2" t="s">
        <v>23</v>
      </c>
      <c r="E104" s="19">
        <v>289.2</v>
      </c>
      <c r="F104" s="182"/>
      <c r="G104" s="188"/>
      <c r="H104" s="21"/>
      <c r="I104" s="106"/>
      <c r="J104" s="5"/>
      <c r="K104" s="5"/>
      <c r="L104" s="5"/>
      <c r="M104" s="5"/>
      <c r="N104" s="5"/>
      <c r="O104" s="5"/>
    </row>
    <row r="105" spans="1:15" s="51" customFormat="1" outlineLevel="1" x14ac:dyDescent="0.25">
      <c r="A105" s="111" t="s">
        <v>75</v>
      </c>
      <c r="B105" s="39"/>
      <c r="C105" s="47" t="s">
        <v>3</v>
      </c>
      <c r="D105" s="48"/>
      <c r="E105" s="49"/>
      <c r="F105" s="196"/>
      <c r="G105" s="187"/>
      <c r="H105" s="29"/>
      <c r="I105" s="104"/>
      <c r="J105" s="38"/>
      <c r="K105" s="38"/>
      <c r="L105" s="38"/>
      <c r="M105" s="38"/>
      <c r="N105" s="38"/>
      <c r="O105" s="38"/>
    </row>
    <row r="106" spans="1:15" outlineLevel="1" x14ac:dyDescent="0.25">
      <c r="A106" s="205" t="s">
        <v>267</v>
      </c>
      <c r="B106" s="206"/>
      <c r="C106" s="207" t="s">
        <v>287</v>
      </c>
      <c r="D106" s="208"/>
      <c r="E106" s="209"/>
      <c r="F106" s="210"/>
      <c r="G106" s="190"/>
      <c r="H106" s="20"/>
      <c r="I106" s="107"/>
      <c r="J106" s="5"/>
      <c r="K106" s="5" t="s">
        <v>40</v>
      </c>
      <c r="L106" s="5"/>
      <c r="M106" s="12"/>
      <c r="N106" s="11"/>
      <c r="O106" s="5"/>
    </row>
    <row r="107" spans="1:15" outlineLevel="1" x14ac:dyDescent="0.25">
      <c r="A107" s="105" t="s">
        <v>268</v>
      </c>
      <c r="B107" s="32" t="s">
        <v>129</v>
      </c>
      <c r="C107" s="1" t="s">
        <v>150</v>
      </c>
      <c r="D107" s="2" t="s">
        <v>23</v>
      </c>
      <c r="E107" s="19">
        <v>580.9</v>
      </c>
      <c r="F107" s="182"/>
      <c r="G107" s="188"/>
      <c r="H107" s="21"/>
      <c r="I107" s="106"/>
      <c r="J107" s="11"/>
      <c r="K107" s="11" t="s">
        <v>42</v>
      </c>
      <c r="L107" s="11"/>
      <c r="M107" s="12"/>
      <c r="N107" s="11"/>
      <c r="O107" s="5"/>
    </row>
    <row r="108" spans="1:15" ht="33.75" outlineLevel="1" x14ac:dyDescent="0.25">
      <c r="A108" s="105" t="s">
        <v>269</v>
      </c>
      <c r="B108" s="32" t="s">
        <v>66</v>
      </c>
      <c r="C108" s="1" t="s">
        <v>293</v>
      </c>
      <c r="D108" s="2" t="s">
        <v>22</v>
      </c>
      <c r="E108" s="19">
        <v>21.88</v>
      </c>
      <c r="F108" s="182"/>
      <c r="G108" s="188"/>
      <c r="H108" s="21"/>
      <c r="I108" s="106"/>
      <c r="J108" s="11"/>
      <c r="K108" s="11"/>
      <c r="L108" s="5"/>
      <c r="M108" s="12"/>
      <c r="N108" s="11"/>
      <c r="O108" s="5"/>
    </row>
    <row r="109" spans="1:15" ht="22.5" outlineLevel="1" x14ac:dyDescent="0.25">
      <c r="A109" s="109" t="s">
        <v>270</v>
      </c>
      <c r="B109" s="30" t="s">
        <v>127</v>
      </c>
      <c r="C109" s="1" t="s">
        <v>216</v>
      </c>
      <c r="D109" s="2" t="s">
        <v>19</v>
      </c>
      <c r="E109" s="19">
        <v>174.27</v>
      </c>
      <c r="F109" s="182"/>
      <c r="G109" s="188"/>
      <c r="H109" s="21"/>
      <c r="I109" s="106"/>
      <c r="J109" s="11"/>
      <c r="K109" s="11"/>
      <c r="L109" s="11"/>
      <c r="M109" s="12"/>
      <c r="N109" s="11"/>
      <c r="O109" s="5"/>
    </row>
    <row r="110" spans="1:15" ht="22.5" outlineLevel="1" x14ac:dyDescent="0.25">
      <c r="A110" s="205" t="s">
        <v>271</v>
      </c>
      <c r="B110" s="206"/>
      <c r="C110" s="207" t="s">
        <v>147</v>
      </c>
      <c r="D110" s="208"/>
      <c r="E110" s="209"/>
      <c r="F110" s="210"/>
      <c r="G110" s="190"/>
      <c r="H110" s="20"/>
      <c r="I110" s="107"/>
      <c r="J110" s="53"/>
      <c r="K110" s="53"/>
      <c r="L110" s="53"/>
      <c r="M110" s="54"/>
      <c r="N110" s="53"/>
    </row>
    <row r="111" spans="1:15" ht="22.5" outlineLevel="1" x14ac:dyDescent="0.25">
      <c r="A111" s="200" t="s">
        <v>272</v>
      </c>
      <c r="B111" s="199" t="s">
        <v>128</v>
      </c>
      <c r="C111" s="201" t="s">
        <v>148</v>
      </c>
      <c r="D111" s="202" t="s">
        <v>60</v>
      </c>
      <c r="E111" s="203">
        <v>4</v>
      </c>
      <c r="F111" s="204"/>
      <c r="G111" s="191"/>
      <c r="H111" s="170"/>
      <c r="I111" s="166"/>
    </row>
    <row r="112" spans="1:15" outlineLevel="1" x14ac:dyDescent="0.25">
      <c r="A112" s="161" t="s">
        <v>273</v>
      </c>
      <c r="B112" s="162" t="s">
        <v>136</v>
      </c>
      <c r="C112" s="163" t="s">
        <v>167</v>
      </c>
      <c r="D112" s="164" t="s">
        <v>23</v>
      </c>
      <c r="E112" s="165">
        <v>4</v>
      </c>
      <c r="F112" s="183"/>
      <c r="G112" s="191"/>
      <c r="H112" s="170"/>
      <c r="I112" s="166"/>
    </row>
    <row r="113" spans="1:9" ht="56.25" outlineLevel="1" x14ac:dyDescent="0.25">
      <c r="A113" s="161" t="s">
        <v>274</v>
      </c>
      <c r="B113" s="162" t="s">
        <v>64</v>
      </c>
      <c r="C113" s="163" t="s">
        <v>65</v>
      </c>
      <c r="D113" s="164" t="s">
        <v>23</v>
      </c>
      <c r="E113" s="165">
        <v>4</v>
      </c>
      <c r="F113" s="183"/>
      <c r="G113" s="191"/>
      <c r="H113" s="170"/>
      <c r="I113" s="166"/>
    </row>
    <row r="114" spans="1:9" ht="22.5" outlineLevel="1" x14ac:dyDescent="0.25">
      <c r="A114" s="205" t="s">
        <v>275</v>
      </c>
      <c r="B114" s="206"/>
      <c r="C114" s="207" t="s">
        <v>149</v>
      </c>
      <c r="D114" s="208"/>
      <c r="E114" s="209"/>
      <c r="F114" s="210"/>
      <c r="G114" s="190"/>
      <c r="H114" s="20"/>
      <c r="I114" s="107"/>
    </row>
    <row r="115" spans="1:9" ht="33.75" outlineLevel="1" x14ac:dyDescent="0.25">
      <c r="A115" s="200" t="s">
        <v>276</v>
      </c>
      <c r="B115" s="199" t="s">
        <v>55</v>
      </c>
      <c r="C115" s="201" t="s">
        <v>151</v>
      </c>
      <c r="D115" s="202" t="s">
        <v>23</v>
      </c>
      <c r="E115" s="203">
        <v>0.24</v>
      </c>
      <c r="F115" s="204"/>
      <c r="G115" s="191"/>
      <c r="H115" s="170"/>
      <c r="I115" s="166"/>
    </row>
    <row r="116" spans="1:9" outlineLevel="1" x14ac:dyDescent="0.25">
      <c r="A116" s="200" t="s">
        <v>277</v>
      </c>
      <c r="B116" s="199" t="s">
        <v>130</v>
      </c>
      <c r="C116" s="201" t="s">
        <v>220</v>
      </c>
      <c r="D116" s="202" t="s">
        <v>63</v>
      </c>
      <c r="E116" s="203">
        <v>4</v>
      </c>
      <c r="F116" s="204"/>
      <c r="G116" s="191"/>
      <c r="H116" s="170"/>
      <c r="I116" s="166"/>
    </row>
    <row r="117" spans="1:9" ht="22.5" outlineLevel="1" x14ac:dyDescent="0.25">
      <c r="A117" s="111" t="s">
        <v>76</v>
      </c>
      <c r="B117" s="39"/>
      <c r="C117" s="47" t="s">
        <v>153</v>
      </c>
      <c r="D117" s="48"/>
      <c r="E117" s="49"/>
      <c r="F117" s="196"/>
      <c r="G117" s="187"/>
      <c r="H117" s="29"/>
      <c r="I117" s="104"/>
    </row>
    <row r="118" spans="1:9" ht="22.5" outlineLevel="1" x14ac:dyDescent="0.25">
      <c r="A118" s="205" t="s">
        <v>182</v>
      </c>
      <c r="B118" s="206"/>
      <c r="C118" s="207" t="s">
        <v>154</v>
      </c>
      <c r="D118" s="208"/>
      <c r="E118" s="209"/>
      <c r="F118" s="210"/>
      <c r="G118" s="190"/>
      <c r="H118" s="20"/>
      <c r="I118" s="107"/>
    </row>
    <row r="119" spans="1:9" ht="67.5" outlineLevel="1" x14ac:dyDescent="0.25">
      <c r="A119" s="198" t="s">
        <v>183</v>
      </c>
      <c r="B119" s="199" t="s">
        <v>295</v>
      </c>
      <c r="C119" s="163" t="s">
        <v>296</v>
      </c>
      <c r="D119" s="164" t="s">
        <v>21</v>
      </c>
      <c r="E119" s="165">
        <v>61.5</v>
      </c>
      <c r="F119" s="183"/>
      <c r="G119" s="191"/>
      <c r="H119" s="170"/>
      <c r="I119" s="166"/>
    </row>
    <row r="120" spans="1:9" ht="33.75" outlineLevel="1" x14ac:dyDescent="0.25">
      <c r="A120" s="200" t="s">
        <v>184</v>
      </c>
      <c r="B120" s="199" t="s">
        <v>2</v>
      </c>
      <c r="C120" s="201" t="s">
        <v>294</v>
      </c>
      <c r="D120" s="202" t="s">
        <v>22</v>
      </c>
      <c r="E120" s="203">
        <v>896.67</v>
      </c>
      <c r="F120" s="204"/>
      <c r="G120" s="191"/>
      <c r="H120" s="170"/>
      <c r="I120" s="166"/>
    </row>
    <row r="121" spans="1:9" ht="22.5" outlineLevel="1" x14ac:dyDescent="0.25">
      <c r="A121" s="200" t="s">
        <v>185</v>
      </c>
      <c r="B121" s="199" t="s">
        <v>131</v>
      </c>
      <c r="C121" s="201" t="s">
        <v>155</v>
      </c>
      <c r="D121" s="202" t="s">
        <v>19</v>
      </c>
      <c r="E121" s="203">
        <v>150</v>
      </c>
      <c r="F121" s="204"/>
      <c r="G121" s="191"/>
      <c r="H121" s="170"/>
      <c r="I121" s="166"/>
    </row>
    <row r="122" spans="1:9" outlineLevel="1" x14ac:dyDescent="0.25">
      <c r="A122" s="205" t="s">
        <v>186</v>
      </c>
      <c r="B122" s="206"/>
      <c r="C122" s="207" t="s">
        <v>156</v>
      </c>
      <c r="D122" s="208"/>
      <c r="E122" s="209"/>
      <c r="F122" s="210"/>
      <c r="G122" s="190"/>
      <c r="H122" s="20"/>
      <c r="I122" s="107"/>
    </row>
    <row r="123" spans="1:9" ht="33.75" outlineLevel="1" x14ac:dyDescent="0.25">
      <c r="A123" s="161" t="s">
        <v>187</v>
      </c>
      <c r="B123" s="162" t="s">
        <v>53</v>
      </c>
      <c r="C123" s="163" t="s">
        <v>157</v>
      </c>
      <c r="D123" s="164" t="s">
        <v>21</v>
      </c>
      <c r="E123" s="165">
        <v>30</v>
      </c>
      <c r="F123" s="183"/>
      <c r="G123" s="191"/>
      <c r="H123" s="170"/>
      <c r="I123" s="166"/>
    </row>
    <row r="124" spans="1:9" ht="33.75" outlineLevel="1" x14ac:dyDescent="0.25">
      <c r="A124" s="198" t="s">
        <v>188</v>
      </c>
      <c r="B124" s="199" t="s">
        <v>2</v>
      </c>
      <c r="C124" s="163" t="s">
        <v>294</v>
      </c>
      <c r="D124" s="164" t="s">
        <v>22</v>
      </c>
      <c r="E124" s="165">
        <v>607.5</v>
      </c>
      <c r="F124" s="183"/>
      <c r="G124" s="191"/>
      <c r="H124" s="170"/>
      <c r="I124" s="166"/>
    </row>
    <row r="125" spans="1:9" outlineLevel="1" x14ac:dyDescent="0.25">
      <c r="A125" s="205" t="s">
        <v>189</v>
      </c>
      <c r="B125" s="206"/>
      <c r="C125" s="207" t="s">
        <v>158</v>
      </c>
      <c r="D125" s="208"/>
      <c r="E125" s="209"/>
      <c r="F125" s="210"/>
      <c r="G125" s="190"/>
      <c r="H125" s="20"/>
      <c r="I125" s="107"/>
    </row>
    <row r="126" spans="1:9" ht="33.75" outlineLevel="1" x14ac:dyDescent="0.25">
      <c r="A126" s="200" t="s">
        <v>190</v>
      </c>
      <c r="B126" s="199" t="s">
        <v>4</v>
      </c>
      <c r="C126" s="201" t="s">
        <v>159</v>
      </c>
      <c r="D126" s="202" t="s">
        <v>21</v>
      </c>
      <c r="E126" s="203">
        <v>22.5</v>
      </c>
      <c r="F126" s="204"/>
      <c r="G126" s="191"/>
      <c r="H126" s="170"/>
      <c r="I126" s="166"/>
    </row>
    <row r="127" spans="1:9" ht="33.75" outlineLevel="1" x14ac:dyDescent="0.25">
      <c r="A127" s="161" t="s">
        <v>191</v>
      </c>
      <c r="B127" s="162" t="s">
        <v>2</v>
      </c>
      <c r="C127" s="163" t="s">
        <v>294</v>
      </c>
      <c r="D127" s="164" t="s">
        <v>22</v>
      </c>
      <c r="E127" s="165">
        <v>373.61</v>
      </c>
      <c r="F127" s="183"/>
      <c r="G127" s="191"/>
      <c r="H127" s="170"/>
      <c r="I127" s="166"/>
    </row>
    <row r="128" spans="1:9" outlineLevel="1" x14ac:dyDescent="0.25">
      <c r="A128" s="205" t="s">
        <v>192</v>
      </c>
      <c r="B128" s="206"/>
      <c r="C128" s="207" t="s">
        <v>160</v>
      </c>
      <c r="D128" s="208"/>
      <c r="E128" s="209"/>
      <c r="F128" s="210"/>
      <c r="G128" s="190"/>
      <c r="H128" s="20"/>
      <c r="I128" s="107"/>
    </row>
    <row r="129" spans="1:15" ht="22.5" outlineLevel="1" x14ac:dyDescent="0.25">
      <c r="A129" s="198" t="s">
        <v>193</v>
      </c>
      <c r="B129" s="199" t="s">
        <v>67</v>
      </c>
      <c r="C129" s="163" t="s">
        <v>161</v>
      </c>
      <c r="D129" s="164" t="s">
        <v>19</v>
      </c>
      <c r="E129" s="165">
        <v>17.8</v>
      </c>
      <c r="F129" s="183"/>
      <c r="G129" s="191"/>
      <c r="H129" s="170"/>
      <c r="I129" s="166"/>
    </row>
    <row r="130" spans="1:15" ht="33.75" outlineLevel="1" x14ac:dyDescent="0.25">
      <c r="A130" s="200" t="s">
        <v>194</v>
      </c>
      <c r="B130" s="199" t="s">
        <v>2</v>
      </c>
      <c r="C130" s="201" t="s">
        <v>294</v>
      </c>
      <c r="D130" s="202" t="s">
        <v>22</v>
      </c>
      <c r="E130" s="203">
        <v>11.17</v>
      </c>
      <c r="F130" s="204"/>
      <c r="G130" s="191"/>
      <c r="H130" s="170"/>
      <c r="I130" s="166"/>
    </row>
    <row r="131" spans="1:15" ht="22.5" outlineLevel="1" x14ac:dyDescent="0.25">
      <c r="A131" s="200" t="s">
        <v>195</v>
      </c>
      <c r="B131" s="199" t="s">
        <v>5</v>
      </c>
      <c r="C131" s="201" t="s">
        <v>162</v>
      </c>
      <c r="D131" s="202" t="s">
        <v>19</v>
      </c>
      <c r="E131" s="203">
        <v>150</v>
      </c>
      <c r="F131" s="204"/>
      <c r="G131" s="191"/>
      <c r="H131" s="170"/>
      <c r="I131" s="166"/>
    </row>
    <row r="132" spans="1:15" ht="22.5" outlineLevel="1" x14ac:dyDescent="0.25">
      <c r="A132" s="161" t="s">
        <v>196</v>
      </c>
      <c r="B132" s="162" t="s">
        <v>132</v>
      </c>
      <c r="C132" s="163" t="s">
        <v>163</v>
      </c>
      <c r="D132" s="164" t="s">
        <v>19</v>
      </c>
      <c r="E132" s="165">
        <v>2486.4699999999998</v>
      </c>
      <c r="F132" s="183"/>
      <c r="G132" s="191"/>
      <c r="H132" s="170"/>
      <c r="I132" s="166"/>
    </row>
    <row r="133" spans="1:15" ht="45" outlineLevel="1" x14ac:dyDescent="0.25">
      <c r="A133" s="161" t="s">
        <v>197</v>
      </c>
      <c r="B133" s="162" t="s">
        <v>124</v>
      </c>
      <c r="C133" s="163" t="s">
        <v>224</v>
      </c>
      <c r="D133" s="164" t="s">
        <v>21</v>
      </c>
      <c r="E133" s="165">
        <v>74.59</v>
      </c>
      <c r="F133" s="183"/>
      <c r="G133" s="191"/>
      <c r="H133" s="170"/>
      <c r="I133" s="166"/>
    </row>
    <row r="134" spans="1:15" ht="45" outlineLevel="1" x14ac:dyDescent="0.25">
      <c r="A134" s="198" t="s">
        <v>198</v>
      </c>
      <c r="B134" s="199" t="s">
        <v>54</v>
      </c>
      <c r="C134" s="163" t="s">
        <v>57</v>
      </c>
      <c r="D134" s="164" t="s">
        <v>59</v>
      </c>
      <c r="E134" s="165">
        <v>2996.89</v>
      </c>
      <c r="F134" s="183"/>
      <c r="G134" s="191"/>
      <c r="H134" s="170"/>
      <c r="I134" s="166"/>
    </row>
    <row r="135" spans="1:15" ht="33.75" outlineLevel="1" x14ac:dyDescent="0.25">
      <c r="A135" s="161" t="s">
        <v>199</v>
      </c>
      <c r="B135" s="162" t="s">
        <v>2</v>
      </c>
      <c r="C135" s="163" t="s">
        <v>294</v>
      </c>
      <c r="D135" s="164" t="s">
        <v>22</v>
      </c>
      <c r="E135" s="165">
        <v>1007.02</v>
      </c>
      <c r="F135" s="183"/>
      <c r="G135" s="191"/>
      <c r="H135" s="170"/>
      <c r="I135" s="166"/>
    </row>
    <row r="136" spans="1:15" ht="22.5" outlineLevel="1" x14ac:dyDescent="0.25">
      <c r="A136" s="200" t="s">
        <v>200</v>
      </c>
      <c r="B136" s="199" t="s">
        <v>132</v>
      </c>
      <c r="C136" s="201" t="s">
        <v>163</v>
      </c>
      <c r="D136" s="202" t="s">
        <v>19</v>
      </c>
      <c r="E136" s="203">
        <v>2486.4699999999998</v>
      </c>
      <c r="F136" s="204"/>
      <c r="G136" s="191"/>
      <c r="H136" s="170"/>
      <c r="I136" s="166"/>
    </row>
    <row r="137" spans="1:15" ht="45" outlineLevel="1" x14ac:dyDescent="0.25">
      <c r="A137" s="161" t="s">
        <v>201</v>
      </c>
      <c r="B137" s="162" t="s">
        <v>125</v>
      </c>
      <c r="C137" s="163" t="s">
        <v>228</v>
      </c>
      <c r="D137" s="164" t="s">
        <v>21</v>
      </c>
      <c r="E137" s="165">
        <v>74.59</v>
      </c>
      <c r="F137" s="183"/>
      <c r="G137" s="191"/>
      <c r="H137" s="170"/>
      <c r="I137" s="166"/>
    </row>
    <row r="138" spans="1:15" ht="45" outlineLevel="1" x14ac:dyDescent="0.25">
      <c r="A138" s="161" t="s">
        <v>202</v>
      </c>
      <c r="B138" s="162" t="s">
        <v>54</v>
      </c>
      <c r="C138" s="163" t="s">
        <v>57</v>
      </c>
      <c r="D138" s="164" t="s">
        <v>59</v>
      </c>
      <c r="E138" s="165">
        <v>2996.89</v>
      </c>
      <c r="F138" s="183"/>
      <c r="G138" s="191"/>
      <c r="H138" s="170"/>
      <c r="I138" s="166"/>
    </row>
    <row r="139" spans="1:15" ht="33.75" outlineLevel="1" x14ac:dyDescent="0.25">
      <c r="A139" s="198" t="s">
        <v>203</v>
      </c>
      <c r="B139" s="199" t="s">
        <v>2</v>
      </c>
      <c r="C139" s="163" t="s">
        <v>294</v>
      </c>
      <c r="D139" s="164" t="s">
        <v>22</v>
      </c>
      <c r="E139" s="165">
        <v>1007.02</v>
      </c>
      <c r="F139" s="183"/>
      <c r="G139" s="191"/>
      <c r="H139" s="170"/>
      <c r="I139" s="166"/>
    </row>
    <row r="140" spans="1:15" outlineLevel="1" x14ac:dyDescent="0.25">
      <c r="A140" s="111" t="s">
        <v>77</v>
      </c>
      <c r="B140" s="39"/>
      <c r="C140" s="47" t="s">
        <v>58</v>
      </c>
      <c r="D140" s="48"/>
      <c r="E140" s="49"/>
      <c r="F140" s="196"/>
      <c r="G140" s="187"/>
      <c r="H140" s="29"/>
      <c r="I140" s="104"/>
    </row>
    <row r="141" spans="1:15" outlineLevel="1" x14ac:dyDescent="0.25">
      <c r="A141" s="205" t="s">
        <v>278</v>
      </c>
      <c r="B141" s="206"/>
      <c r="C141" s="207" t="s">
        <v>173</v>
      </c>
      <c r="D141" s="208"/>
      <c r="E141" s="209"/>
      <c r="F141" s="210"/>
      <c r="G141" s="190"/>
      <c r="H141" s="20"/>
      <c r="I141" s="107"/>
    </row>
    <row r="142" spans="1:15" ht="22.5" x14ac:dyDescent="0.25">
      <c r="A142" s="161" t="s">
        <v>279</v>
      </c>
      <c r="B142" s="162" t="s">
        <v>6</v>
      </c>
      <c r="C142" s="163" t="s">
        <v>7</v>
      </c>
      <c r="D142" s="164" t="s">
        <v>19</v>
      </c>
      <c r="E142" s="165">
        <v>10.17</v>
      </c>
      <c r="F142" s="183"/>
      <c r="G142" s="191"/>
      <c r="H142" s="170"/>
      <c r="I142" s="166"/>
      <c r="J142" s="167"/>
      <c r="K142" s="168"/>
      <c r="L142" s="169"/>
      <c r="M142" s="170"/>
      <c r="N142" s="170"/>
      <c r="O142" s="170"/>
    </row>
    <row r="143" spans="1:15" ht="22.5" outlineLevel="1" x14ac:dyDescent="0.25">
      <c r="A143" s="161" t="s">
        <v>280</v>
      </c>
      <c r="B143" s="162" t="s">
        <v>141</v>
      </c>
      <c r="C143" s="163" t="s">
        <v>174</v>
      </c>
      <c r="D143" s="164" t="s">
        <v>19</v>
      </c>
      <c r="E143" s="165">
        <v>10.5</v>
      </c>
      <c r="F143" s="183"/>
      <c r="G143" s="191"/>
      <c r="H143" s="170"/>
      <c r="I143" s="166"/>
    </row>
    <row r="144" spans="1:15" outlineLevel="1" x14ac:dyDescent="0.25">
      <c r="A144" s="205" t="s">
        <v>281</v>
      </c>
      <c r="B144" s="206"/>
      <c r="C144" s="207" t="s">
        <v>175</v>
      </c>
      <c r="D144" s="208"/>
      <c r="E144" s="209"/>
      <c r="F144" s="210"/>
      <c r="G144" s="190"/>
      <c r="H144" s="20"/>
      <c r="I144" s="107"/>
    </row>
    <row r="145" spans="1:16" ht="22.5" outlineLevel="1" x14ac:dyDescent="0.25">
      <c r="A145" s="200" t="s">
        <v>282</v>
      </c>
      <c r="B145" s="199" t="s">
        <v>142</v>
      </c>
      <c r="C145" s="201" t="s">
        <v>176</v>
      </c>
      <c r="D145" s="202" t="s">
        <v>19</v>
      </c>
      <c r="E145" s="203">
        <v>3.57</v>
      </c>
      <c r="F145" s="204"/>
      <c r="G145" s="191"/>
      <c r="H145" s="170"/>
      <c r="I145" s="166"/>
    </row>
    <row r="146" spans="1:16" ht="22.5" outlineLevel="1" x14ac:dyDescent="0.25">
      <c r="A146" s="200" t="s">
        <v>283</v>
      </c>
      <c r="B146" s="199" t="s">
        <v>143</v>
      </c>
      <c r="C146" s="201" t="s">
        <v>177</v>
      </c>
      <c r="D146" s="202" t="s">
        <v>60</v>
      </c>
      <c r="E146" s="203">
        <v>14</v>
      </c>
      <c r="F146" s="204"/>
      <c r="G146" s="191"/>
      <c r="H146" s="170"/>
      <c r="I146" s="166"/>
    </row>
    <row r="147" spans="1:16" outlineLevel="1" x14ac:dyDescent="0.25">
      <c r="A147" s="111" t="s">
        <v>78</v>
      </c>
      <c r="B147" s="39"/>
      <c r="C147" s="47" t="s">
        <v>178</v>
      </c>
      <c r="D147" s="48"/>
      <c r="E147" s="49"/>
      <c r="F147" s="196"/>
      <c r="G147" s="187"/>
      <c r="H147" s="29"/>
      <c r="I147" s="104"/>
    </row>
    <row r="148" spans="1:16" ht="12" outlineLevel="1" thickBot="1" x14ac:dyDescent="0.3">
      <c r="A148" s="161" t="s">
        <v>79</v>
      </c>
      <c r="B148" s="162" t="s">
        <v>144</v>
      </c>
      <c r="C148" s="163" t="s">
        <v>179</v>
      </c>
      <c r="D148" s="164" t="s">
        <v>19</v>
      </c>
      <c r="E148" s="165">
        <v>2773.4</v>
      </c>
      <c r="F148" s="183"/>
      <c r="G148" s="191"/>
      <c r="H148" s="170"/>
      <c r="I148" s="166"/>
    </row>
    <row r="149" spans="1:16" ht="12" thickBot="1" x14ac:dyDescent="0.3">
      <c r="A149" s="81"/>
      <c r="B149" s="82"/>
      <c r="C149" s="83"/>
      <c r="D149" s="83"/>
      <c r="E149" s="84"/>
      <c r="F149" s="85"/>
      <c r="G149" s="84"/>
      <c r="H149" s="83"/>
      <c r="I149" s="86"/>
      <c r="P149" s="192"/>
    </row>
    <row r="150" spans="1:16" x14ac:dyDescent="0.25">
      <c r="A150" s="5"/>
      <c r="B150" s="31"/>
      <c r="C150" s="5"/>
      <c r="D150" s="5"/>
      <c r="E150" s="11"/>
      <c r="F150" s="12"/>
      <c r="G150" s="11"/>
      <c r="H150" s="5"/>
      <c r="I150" s="5"/>
    </row>
    <row r="151" spans="1:16" x14ac:dyDescent="0.25">
      <c r="A151" s="5"/>
      <c r="B151" s="31"/>
      <c r="C151" s="5"/>
      <c r="D151" s="5"/>
      <c r="E151" s="5"/>
      <c r="F151" s="12"/>
      <c r="G151" s="11"/>
      <c r="H151" s="5"/>
      <c r="I151" s="5"/>
    </row>
    <row r="152" spans="1:16" x14ac:dyDescent="0.25">
      <c r="A152" s="5"/>
      <c r="B152" s="31"/>
      <c r="C152" s="5"/>
      <c r="D152" s="5"/>
      <c r="E152" s="5"/>
      <c r="F152" s="12"/>
      <c r="G152" s="11"/>
      <c r="H152" s="5"/>
      <c r="I152" s="5"/>
    </row>
    <row r="153" spans="1:16" x14ac:dyDescent="0.25">
      <c r="A153" s="5"/>
      <c r="B153" s="31"/>
      <c r="C153" s="5"/>
      <c r="D153" s="5" t="s">
        <v>40</v>
      </c>
      <c r="E153" s="5"/>
      <c r="F153" s="12"/>
      <c r="G153" s="11"/>
      <c r="H153" s="5"/>
      <c r="I153" s="5"/>
    </row>
    <row r="154" spans="1:16" x14ac:dyDescent="0.25">
      <c r="A154" s="5"/>
      <c r="B154" s="31"/>
      <c r="C154" s="5"/>
      <c r="D154" s="11" t="s">
        <v>92</v>
      </c>
      <c r="E154" s="11"/>
      <c r="F154" s="12"/>
      <c r="G154" s="11"/>
      <c r="H154" s="5"/>
      <c r="I154" s="5"/>
    </row>
    <row r="155" spans="1:16" x14ac:dyDescent="0.25">
      <c r="A155" s="5"/>
      <c r="B155" s="31"/>
      <c r="C155" s="5"/>
      <c r="D155" s="11"/>
      <c r="E155" s="5"/>
      <c r="F155" s="12"/>
      <c r="G155" s="11"/>
      <c r="H155" s="5"/>
      <c r="I155" s="5"/>
    </row>
    <row r="156" spans="1:16" x14ac:dyDescent="0.25">
      <c r="A156" s="5"/>
      <c r="B156" s="31"/>
      <c r="C156" s="5"/>
      <c r="D156" s="11"/>
      <c r="E156" s="11"/>
      <c r="F156" s="12"/>
      <c r="G156" s="11"/>
      <c r="H156" s="5"/>
      <c r="I156" s="5"/>
    </row>
    <row r="157" spans="1:16" x14ac:dyDescent="0.25">
      <c r="A157" s="5"/>
      <c r="B157" s="31"/>
      <c r="C157" s="5"/>
      <c r="D157" s="5"/>
      <c r="E157" s="11"/>
      <c r="F157" s="12"/>
      <c r="G157" s="11"/>
      <c r="H157" s="5"/>
      <c r="I157" s="5"/>
    </row>
    <row r="158" spans="1:16" x14ac:dyDescent="0.25">
      <c r="A158" s="5"/>
      <c r="B158" s="31"/>
      <c r="C158" s="5"/>
      <c r="D158" s="5"/>
      <c r="E158" s="11"/>
      <c r="F158" s="12"/>
      <c r="G158" s="11"/>
      <c r="H158" s="5"/>
      <c r="I158" s="5"/>
    </row>
    <row r="159" spans="1:16" x14ac:dyDescent="0.25">
      <c r="A159" s="5"/>
      <c r="B159" s="31"/>
      <c r="C159" s="5"/>
      <c r="D159" s="5"/>
      <c r="E159" s="11"/>
      <c r="F159" s="12"/>
      <c r="G159" s="11"/>
      <c r="H159" s="5"/>
      <c r="I159" s="5"/>
    </row>
    <row r="160" spans="1:16" x14ac:dyDescent="0.25">
      <c r="A160" s="5"/>
      <c r="B160" s="31"/>
      <c r="C160" s="5"/>
      <c r="D160" s="5"/>
      <c r="E160" s="11"/>
      <c r="F160" s="12"/>
      <c r="G160" s="11"/>
      <c r="H160" s="5"/>
      <c r="I160" s="5"/>
    </row>
    <row r="161" spans="1:9" x14ac:dyDescent="0.25">
      <c r="A161" s="5"/>
      <c r="B161" s="31"/>
      <c r="C161" s="5"/>
      <c r="D161" s="5"/>
      <c r="E161" s="11"/>
      <c r="F161" s="12"/>
      <c r="G161" s="11"/>
      <c r="H161" s="5"/>
      <c r="I161" s="5"/>
    </row>
    <row r="162" spans="1:9" x14ac:dyDescent="0.25">
      <c r="A162" s="5"/>
      <c r="B162" s="31"/>
      <c r="C162" s="5"/>
      <c r="D162" s="5"/>
      <c r="E162" s="11"/>
      <c r="F162" s="12"/>
      <c r="G162" s="11"/>
      <c r="H162" s="5"/>
      <c r="I162" s="5"/>
    </row>
    <row r="163" spans="1:9" x14ac:dyDescent="0.25">
      <c r="A163" s="5"/>
      <c r="B163" s="31"/>
      <c r="C163" s="5"/>
      <c r="D163" s="5"/>
      <c r="E163" s="11"/>
      <c r="F163" s="12"/>
      <c r="G163" s="11"/>
      <c r="H163" s="5"/>
      <c r="I163" s="5"/>
    </row>
    <row r="164" spans="1:9" x14ac:dyDescent="0.25">
      <c r="A164" s="5"/>
      <c r="B164" s="31"/>
      <c r="C164" s="5"/>
      <c r="D164" s="5"/>
      <c r="E164" s="11"/>
      <c r="F164" s="12"/>
      <c r="G164" s="11"/>
      <c r="H164" s="5"/>
      <c r="I164" s="5"/>
    </row>
    <row r="165" spans="1:9" x14ac:dyDescent="0.25">
      <c r="A165" s="5"/>
      <c r="B165" s="31"/>
      <c r="C165" s="5"/>
      <c r="D165" s="5"/>
      <c r="E165" s="11"/>
      <c r="F165" s="12"/>
      <c r="G165" s="11"/>
      <c r="H165" s="5"/>
      <c r="I165" s="5"/>
    </row>
    <row r="166" spans="1:9" x14ac:dyDescent="0.25">
      <c r="A166" s="5"/>
      <c r="B166" s="31"/>
      <c r="C166" s="5"/>
      <c r="D166" s="5"/>
      <c r="E166" s="11"/>
      <c r="F166" s="12"/>
      <c r="G166" s="11"/>
      <c r="H166" s="5"/>
      <c r="I166" s="5"/>
    </row>
    <row r="167" spans="1:9" x14ac:dyDescent="0.25">
      <c r="A167" s="5"/>
      <c r="B167" s="31"/>
      <c r="C167" s="5"/>
      <c r="D167" s="5"/>
      <c r="E167" s="11"/>
      <c r="F167" s="12"/>
      <c r="G167" s="11"/>
      <c r="H167" s="5"/>
      <c r="I167" s="5"/>
    </row>
    <row r="168" spans="1:9" x14ac:dyDescent="0.25">
      <c r="A168" s="5"/>
      <c r="B168" s="31"/>
      <c r="C168" s="5"/>
      <c r="D168" s="5"/>
      <c r="E168" s="11"/>
      <c r="F168" s="12"/>
      <c r="G168" s="11"/>
      <c r="H168" s="5"/>
      <c r="I168" s="5"/>
    </row>
    <row r="169" spans="1:9" x14ac:dyDescent="0.25">
      <c r="A169" s="5"/>
      <c r="B169" s="31"/>
      <c r="C169" s="5"/>
      <c r="D169" s="5"/>
      <c r="E169" s="11"/>
      <c r="F169" s="12"/>
      <c r="G169" s="11"/>
      <c r="H169" s="5"/>
      <c r="I169" s="5"/>
    </row>
  </sheetData>
  <autoFilter ref="A7:I148" xr:uid="{00000000-0009-0000-0000-000000000000}"/>
  <mergeCells count="8">
    <mergeCell ref="M6:O6"/>
    <mergeCell ref="A5:I6"/>
    <mergeCell ref="C2:F2"/>
    <mergeCell ref="C1:F1"/>
    <mergeCell ref="A1:B4"/>
    <mergeCell ref="J5:L5"/>
    <mergeCell ref="J6:L6"/>
    <mergeCell ref="C3:F4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57" fitToHeight="3" orientation="portrait" r:id="rId1"/>
  <headerFooter>
    <oddFooter>&amp;R&amp;P</oddFooter>
  </headerFooter>
  <rowBreaks count="1" manualBreakCount="1">
    <brk id="96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6"/>
  <sheetViews>
    <sheetView view="pageBreakPreview" zoomScaleNormal="100" zoomScaleSheetLayoutView="100" workbookViewId="0">
      <pane ySplit="7" topLeftCell="A17" activePane="bottomLeft" state="frozen"/>
      <selection pane="bottomLeft" activeCell="P18" sqref="P18"/>
    </sheetView>
  </sheetViews>
  <sheetFormatPr defaultColWidth="9.140625" defaultRowHeight="11.25" x14ac:dyDescent="0.2"/>
  <cols>
    <col min="1" max="1" width="8.85546875" style="112" customWidth="1"/>
    <col min="2" max="2" width="18.85546875" style="112" customWidth="1"/>
    <col min="3" max="3" width="42.5703125" style="112" customWidth="1"/>
    <col min="4" max="4" width="16.28515625" style="112" bestFit="1" customWidth="1"/>
    <col min="5" max="5" width="14.42578125" style="112" customWidth="1"/>
    <col min="6" max="7" width="14.140625" style="112" bestFit="1" customWidth="1"/>
    <col min="8" max="8" width="15.7109375" style="112" bestFit="1" customWidth="1"/>
    <col min="9" max="16384" width="9.140625" style="112"/>
  </cols>
  <sheetData>
    <row r="1" spans="1:8" customFormat="1" ht="15" x14ac:dyDescent="0.25">
      <c r="A1" s="239"/>
      <c r="B1" s="240"/>
      <c r="C1" s="238" t="str">
        <f>ORÇAMENTO!C1</f>
        <v>Identificação do projeto: Recapeamento da Rua Carlos de Carvalho e Rua Alberto Bento</v>
      </c>
      <c r="D1" s="238"/>
      <c r="E1" s="238"/>
      <c r="F1" s="55"/>
      <c r="G1" s="56"/>
      <c r="H1" s="57"/>
    </row>
    <row r="2" spans="1:8" customFormat="1" ht="15" x14ac:dyDescent="0.25">
      <c r="A2" s="241"/>
      <c r="B2" s="242"/>
      <c r="C2" s="237" t="str">
        <f>ORÇAMENTO!C2</f>
        <v>Endereço: Rua Carlos de Carvalho e Rua Alberto Bento</v>
      </c>
      <c r="D2" s="237"/>
      <c r="E2" s="237"/>
      <c r="F2" s="6"/>
      <c r="G2" s="7"/>
      <c r="H2" s="58"/>
    </row>
    <row r="3" spans="1:8" customFormat="1" ht="15" x14ac:dyDescent="0.25">
      <c r="A3" s="241"/>
      <c r="B3" s="242"/>
      <c r="C3" s="248" t="str">
        <f>ORÇAMENTO!C3</f>
        <v>Tipo de intervenção: PAVIMENTAÇÃO DA VIA COM CAPA DE CBUQ E SINALIZAÇÃO VIÁRIA</v>
      </c>
      <c r="D3" s="248"/>
      <c r="E3" s="248"/>
      <c r="F3" s="6"/>
      <c r="G3" s="7"/>
      <c r="H3" s="58"/>
    </row>
    <row r="4" spans="1:8" customFormat="1" ht="15.75" thickBot="1" x14ac:dyDescent="0.3">
      <c r="A4" s="243"/>
      <c r="B4" s="244"/>
      <c r="C4" s="249"/>
      <c r="D4" s="249"/>
      <c r="E4" s="249"/>
      <c r="F4" s="59"/>
      <c r="G4" s="60"/>
      <c r="H4" s="61"/>
    </row>
    <row r="5" spans="1:8" customFormat="1" ht="15" x14ac:dyDescent="0.25">
      <c r="A5" s="231" t="s">
        <v>80</v>
      </c>
      <c r="B5" s="232"/>
      <c r="C5" s="232"/>
      <c r="D5" s="232"/>
      <c r="E5" s="232"/>
      <c r="F5" s="232"/>
      <c r="G5" s="232"/>
      <c r="H5" s="233"/>
    </row>
    <row r="6" spans="1:8" customFormat="1" ht="15.75" thickBot="1" x14ac:dyDescent="0.3">
      <c r="A6" s="234"/>
      <c r="B6" s="235"/>
      <c r="C6" s="235"/>
      <c r="D6" s="235"/>
      <c r="E6" s="235"/>
      <c r="F6" s="235"/>
      <c r="G6" s="235"/>
      <c r="H6" s="236"/>
    </row>
    <row r="7" spans="1:8" s="113" customFormat="1" ht="12" thickBot="1" x14ac:dyDescent="0.25">
      <c r="A7" s="216" t="s">
        <v>81</v>
      </c>
      <c r="B7" s="217" t="s">
        <v>82</v>
      </c>
      <c r="C7" s="218"/>
      <c r="D7" s="219" t="s">
        <v>84</v>
      </c>
      <c r="E7" s="219" t="s">
        <v>91</v>
      </c>
      <c r="F7" s="219">
        <v>1</v>
      </c>
      <c r="G7" s="219">
        <v>2</v>
      </c>
      <c r="H7" s="220">
        <v>3</v>
      </c>
    </row>
    <row r="8" spans="1:8" ht="12" thickBot="1" x14ac:dyDescent="0.25"/>
    <row r="9" spans="1:8" s="113" customFormat="1" ht="12" thickBot="1" x14ac:dyDescent="0.25">
      <c r="A9" s="133" t="s">
        <v>8</v>
      </c>
      <c r="B9" s="133" t="str">
        <f>ORÇAMENTO!C9</f>
        <v>RECAPEAMENTO - RUA CARLOS DE CARVALHO (ENTRE AVENIDA DUQUE DE CAXIAS E AVENIDA IMPERADOR DOM PEDRO I)</v>
      </c>
      <c r="C9" s="137"/>
      <c r="D9" s="144"/>
      <c r="E9" s="145" t="s">
        <v>85</v>
      </c>
      <c r="F9" s="221"/>
      <c r="G9" s="146"/>
      <c r="H9" s="147"/>
    </row>
    <row r="10" spans="1:8" x14ac:dyDescent="0.2">
      <c r="A10" s="213" t="s">
        <v>9</v>
      </c>
      <c r="B10" s="135" t="str">
        <f>ORÇAMENTO!C10</f>
        <v>ADMINISTRAÇÃO LOCAL</v>
      </c>
      <c r="C10" s="136"/>
      <c r="D10" s="138"/>
      <c r="E10" s="141" t="s">
        <v>85</v>
      </c>
      <c r="F10" s="222"/>
      <c r="G10" s="223"/>
      <c r="H10" s="224"/>
    </row>
    <row r="11" spans="1:8" x14ac:dyDescent="0.2">
      <c r="A11" s="213" t="s">
        <v>11</v>
      </c>
      <c r="B11" s="114" t="str">
        <f>ORÇAMENTO!C13</f>
        <v>SERVIÇOS INICIAIS</v>
      </c>
      <c r="C11" s="119"/>
      <c r="D11" s="139"/>
      <c r="E11" s="142" t="s">
        <v>85</v>
      </c>
      <c r="F11" s="225"/>
      <c r="G11" s="148"/>
      <c r="H11" s="149"/>
    </row>
    <row r="12" spans="1:8" x14ac:dyDescent="0.2">
      <c r="A12" s="213" t="s">
        <v>13</v>
      </c>
      <c r="B12" s="114" t="str">
        <f>ORÇAMENTO!C15</f>
        <v>LOCAÇÃO DE OBRA</v>
      </c>
      <c r="C12" s="119"/>
      <c r="D12" s="139"/>
      <c r="E12" s="142" t="s">
        <v>85</v>
      </c>
      <c r="F12" s="225"/>
      <c r="G12" s="148"/>
      <c r="H12" s="149"/>
    </row>
    <row r="13" spans="1:8" x14ac:dyDescent="0.2">
      <c r="A13" s="213" t="s">
        <v>15</v>
      </c>
      <c r="B13" s="114" t="str">
        <f>ORÇAMENTO!C17</f>
        <v>DRENAGEM</v>
      </c>
      <c r="C13" s="119"/>
      <c r="D13" s="139"/>
      <c r="E13" s="142" t="s">
        <v>85</v>
      </c>
      <c r="F13" s="225"/>
      <c r="G13" s="148"/>
      <c r="H13" s="149"/>
    </row>
    <row r="14" spans="1:8" x14ac:dyDescent="0.2">
      <c r="A14" s="213" t="s">
        <v>16</v>
      </c>
      <c r="B14" s="114" t="str">
        <f>ORÇAMENTO!C32</f>
        <v>MEIO-FIO</v>
      </c>
      <c r="C14" s="119"/>
      <c r="D14" s="139"/>
      <c r="E14" s="142" t="s">
        <v>85</v>
      </c>
      <c r="F14" s="225"/>
      <c r="G14" s="148"/>
      <c r="H14" s="149"/>
    </row>
    <row r="15" spans="1:8" x14ac:dyDescent="0.2">
      <c r="A15" s="213" t="s">
        <v>17</v>
      </c>
      <c r="B15" s="114" t="str">
        <f>ORÇAMENTO!C35</f>
        <v>PAVIMENTAÇÃO EM CONCRETO BETUMINOSO USINADO À QUENTE (CBUQ)</v>
      </c>
      <c r="C15" s="119"/>
      <c r="D15" s="139"/>
      <c r="E15" s="142" t="s">
        <v>85</v>
      </c>
      <c r="F15" s="225"/>
      <c r="G15" s="148"/>
      <c r="H15" s="149"/>
    </row>
    <row r="16" spans="1:8" x14ac:dyDescent="0.2">
      <c r="A16" s="213" t="s">
        <v>18</v>
      </c>
      <c r="B16" s="114" t="str">
        <f>ORÇAMENTO!C59</f>
        <v>RAMPAS DE ACESSIBILIDADE, PASSEIOS E PISO TÁTIL</v>
      </c>
      <c r="C16" s="119"/>
      <c r="D16" s="139"/>
      <c r="E16" s="142" t="s">
        <v>85</v>
      </c>
      <c r="F16" s="225"/>
      <c r="G16" s="148"/>
      <c r="H16" s="149"/>
    </row>
    <row r="17" spans="1:8" x14ac:dyDescent="0.2">
      <c r="A17" s="213" t="s">
        <v>51</v>
      </c>
      <c r="B17" s="114" t="str">
        <f>ORÇAMENTO!C81</f>
        <v>PAISAGISMO</v>
      </c>
      <c r="C17" s="119"/>
      <c r="D17" s="139"/>
      <c r="E17" s="142" t="s">
        <v>85</v>
      </c>
      <c r="F17" s="225"/>
      <c r="G17" s="148"/>
      <c r="H17" s="149"/>
    </row>
    <row r="18" spans="1:8" x14ac:dyDescent="0.2">
      <c r="A18" s="213" t="s">
        <v>52</v>
      </c>
      <c r="B18" s="114" t="str">
        <f>ORÇAMENTO!C88</f>
        <v>SINALIZAÇÃO</v>
      </c>
      <c r="C18" s="119"/>
      <c r="D18" s="139"/>
      <c r="E18" s="142" t="s">
        <v>85</v>
      </c>
      <c r="F18" s="225"/>
      <c r="G18" s="148"/>
      <c r="H18" s="149"/>
    </row>
    <row r="19" spans="1:8" ht="12" thickBot="1" x14ac:dyDescent="0.25">
      <c r="A19" s="214" t="s">
        <v>123</v>
      </c>
      <c r="B19" s="115" t="str">
        <f>ORÇAMENTO!C95</f>
        <v>LIMPEZA E ARREMATES FINAIS</v>
      </c>
      <c r="C19" s="120"/>
      <c r="D19" s="140"/>
      <c r="E19" s="143" t="s">
        <v>85</v>
      </c>
      <c r="F19" s="226"/>
      <c r="G19" s="150"/>
      <c r="H19" s="151"/>
    </row>
    <row r="20" spans="1:8" ht="12" thickBot="1" x14ac:dyDescent="0.25">
      <c r="A20" s="116"/>
      <c r="B20" s="116"/>
      <c r="C20" s="116"/>
      <c r="D20" s="117"/>
      <c r="E20" s="118"/>
      <c r="F20" s="152"/>
      <c r="G20" s="152"/>
      <c r="H20" s="152"/>
    </row>
    <row r="21" spans="1:8" s="113" customFormat="1" ht="12" thickBot="1" x14ac:dyDescent="0.25">
      <c r="A21" s="133" t="s">
        <v>68</v>
      </c>
      <c r="B21" s="133" t="str">
        <f>ORÇAMENTO!C97</f>
        <v>RECAPEAMENTO - RUA ALBERTO BENTO - BAIRRO FRAGATA</v>
      </c>
      <c r="C21" s="137"/>
      <c r="D21" s="144"/>
      <c r="E21" s="145" t="s">
        <v>85</v>
      </c>
      <c r="F21" s="221"/>
      <c r="G21" s="146"/>
      <c r="H21" s="147"/>
    </row>
    <row r="22" spans="1:8" x14ac:dyDescent="0.2">
      <c r="A22" s="212" t="str">
        <f>ORÇAMENTO!A98</f>
        <v>2.1.</v>
      </c>
      <c r="B22" s="135" t="str">
        <f>ORÇAMENTO!C98</f>
        <v>ADMINISTRAÇÃO LOCAL</v>
      </c>
      <c r="C22" s="136"/>
      <c r="D22" s="138"/>
      <c r="E22" s="141" t="s">
        <v>85</v>
      </c>
      <c r="F22" s="222"/>
      <c r="G22" s="223"/>
      <c r="H22" s="224"/>
    </row>
    <row r="23" spans="1:8" x14ac:dyDescent="0.2">
      <c r="A23" s="213" t="str">
        <f>ORÇAMENTO!A101</f>
        <v>2.2.</v>
      </c>
      <c r="B23" s="114" t="str">
        <f>ORÇAMENTO!C101</f>
        <v>SERVIÇOS INICIAIS</v>
      </c>
      <c r="C23" s="119"/>
      <c r="D23" s="139"/>
      <c r="E23" s="142" t="s">
        <v>85</v>
      </c>
      <c r="F23" s="225"/>
      <c r="G23" s="148"/>
      <c r="H23" s="149"/>
    </row>
    <row r="24" spans="1:8" x14ac:dyDescent="0.2">
      <c r="A24" s="213" t="str">
        <f>ORÇAMENTO!A103</f>
        <v>2.3.</v>
      </c>
      <c r="B24" s="114" t="str">
        <f>ORÇAMENTO!C103</f>
        <v>LOCAÇÃO DE OBRA</v>
      </c>
      <c r="C24" s="119"/>
      <c r="D24" s="139"/>
      <c r="E24" s="142" t="s">
        <v>85</v>
      </c>
      <c r="F24" s="225"/>
      <c r="G24" s="148"/>
      <c r="H24" s="149"/>
    </row>
    <row r="25" spans="1:8" x14ac:dyDescent="0.2">
      <c r="A25" s="114" t="str">
        <f>ORÇAMENTO!A105</f>
        <v>2.4.</v>
      </c>
      <c r="B25" s="114" t="str">
        <f>ORÇAMENTO!C105</f>
        <v>DRENAGEM</v>
      </c>
      <c r="C25" s="119"/>
      <c r="D25" s="139"/>
      <c r="E25" s="142" t="s">
        <v>85</v>
      </c>
      <c r="F25" s="225"/>
      <c r="G25" s="148"/>
      <c r="H25" s="149"/>
    </row>
    <row r="26" spans="1:8" x14ac:dyDescent="0.2">
      <c r="A26" s="213" t="s">
        <v>76</v>
      </c>
      <c r="B26" s="114" t="str">
        <f>ORÇAMENTO!C117</f>
        <v>PAVIMENTAÇÃO EM CONCRETO BETUMINOSO USINADO À QUENTE (CBUQ)</v>
      </c>
      <c r="C26" s="119"/>
      <c r="D26" s="139"/>
      <c r="E26" s="142" t="s">
        <v>85</v>
      </c>
      <c r="F26" s="225"/>
      <c r="G26" s="148"/>
      <c r="H26" s="149"/>
    </row>
    <row r="27" spans="1:8" x14ac:dyDescent="0.2">
      <c r="A27" s="213" t="s">
        <v>77</v>
      </c>
      <c r="B27" s="114" t="str">
        <f>ORÇAMENTO!C140</f>
        <v>SINALIZAÇÃO</v>
      </c>
      <c r="C27" s="119"/>
      <c r="D27" s="139"/>
      <c r="E27" s="142" t="s">
        <v>85</v>
      </c>
      <c r="F27" s="225"/>
      <c r="G27" s="148"/>
      <c r="H27" s="149"/>
    </row>
    <row r="28" spans="1:8" ht="12" thickBot="1" x14ac:dyDescent="0.25">
      <c r="A28" s="214" t="s">
        <v>78</v>
      </c>
      <c r="B28" s="115" t="str">
        <f>ORÇAMENTO!C147</f>
        <v>LIMPEZA E ARREMATES FINAIS</v>
      </c>
      <c r="C28" s="120"/>
      <c r="D28" s="140"/>
      <c r="E28" s="143" t="s">
        <v>85</v>
      </c>
      <c r="F28" s="226"/>
      <c r="G28" s="150"/>
      <c r="H28" s="151"/>
    </row>
    <row r="29" spans="1:8" ht="12" thickBot="1" x14ac:dyDescent="0.25">
      <c r="A29" s="116"/>
      <c r="B29" s="116"/>
      <c r="C29" s="116"/>
      <c r="D29" s="117"/>
      <c r="E29" s="118"/>
      <c r="F29" s="152"/>
      <c r="G29" s="152"/>
      <c r="H29" s="152"/>
    </row>
    <row r="30" spans="1:8" ht="12" thickBot="1" x14ac:dyDescent="0.25">
      <c r="B30" s="112" t="s">
        <v>83</v>
      </c>
      <c r="C30" s="133" t="s">
        <v>90</v>
      </c>
      <c r="D30" s="134"/>
    </row>
    <row r="31" spans="1:8" ht="12" thickBot="1" x14ac:dyDescent="0.25"/>
    <row r="32" spans="1:8" x14ac:dyDescent="0.2">
      <c r="D32" s="129" t="s">
        <v>86</v>
      </c>
      <c r="E32" s="126" t="s">
        <v>88</v>
      </c>
      <c r="F32" s="215"/>
      <c r="G32" s="124"/>
      <c r="H32" s="125"/>
    </row>
    <row r="33" spans="1:8" ht="12" thickBot="1" x14ac:dyDescent="0.25">
      <c r="D33" s="130"/>
      <c r="E33" s="127" t="s">
        <v>89</v>
      </c>
      <c r="F33" s="121"/>
      <c r="G33" s="122"/>
      <c r="H33" s="123"/>
    </row>
    <row r="34" spans="1:8" x14ac:dyDescent="0.2">
      <c r="D34" s="131" t="s">
        <v>87</v>
      </c>
      <c r="E34" s="128" t="s">
        <v>88</v>
      </c>
      <c r="F34" s="227"/>
      <c r="G34" s="124"/>
      <c r="H34" s="125"/>
    </row>
    <row r="35" spans="1:8" ht="12" thickBot="1" x14ac:dyDescent="0.25">
      <c r="D35" s="132"/>
      <c r="E35" s="127" t="s">
        <v>89</v>
      </c>
      <c r="F35" s="121"/>
      <c r="G35" s="122"/>
      <c r="H35" s="123"/>
    </row>
    <row r="37" spans="1:8" s="50" customFormat="1" x14ac:dyDescent="0.25">
      <c r="A37" s="5"/>
      <c r="B37" s="31"/>
      <c r="C37" s="5"/>
      <c r="E37" s="5"/>
      <c r="F37" s="12"/>
      <c r="G37" s="11"/>
      <c r="H37" s="5"/>
    </row>
    <row r="38" spans="1:8" s="50" customFormat="1" x14ac:dyDescent="0.25">
      <c r="A38" s="5"/>
      <c r="B38" s="31"/>
      <c r="G38" s="11"/>
      <c r="H38" s="5"/>
    </row>
    <row r="39" spans="1:8" s="50" customFormat="1" x14ac:dyDescent="0.25">
      <c r="A39" s="5"/>
      <c r="B39" s="31"/>
      <c r="G39" s="11"/>
      <c r="H39" s="5"/>
    </row>
    <row r="40" spans="1:8" s="50" customFormat="1" x14ac:dyDescent="0.25">
      <c r="A40" s="5"/>
      <c r="B40" s="31"/>
      <c r="G40" s="11"/>
      <c r="H40" s="5"/>
    </row>
    <row r="41" spans="1:8" s="50" customFormat="1" x14ac:dyDescent="0.25">
      <c r="A41" s="5"/>
      <c r="B41" s="31"/>
      <c r="D41" s="5" t="s">
        <v>40</v>
      </c>
      <c r="G41" s="11"/>
      <c r="H41" s="5"/>
    </row>
    <row r="42" spans="1:8" s="50" customFormat="1" x14ac:dyDescent="0.25">
      <c r="A42" s="5"/>
      <c r="B42" s="31"/>
      <c r="C42" s="5"/>
      <c r="D42" s="11" t="s">
        <v>92</v>
      </c>
      <c r="E42" s="11"/>
      <c r="F42" s="12"/>
      <c r="G42" s="11"/>
      <c r="H42" s="5"/>
    </row>
    <row r="43" spans="1:8" s="50" customFormat="1" x14ac:dyDescent="0.25">
      <c r="A43" s="5"/>
      <c r="B43" s="31"/>
      <c r="C43" s="5"/>
      <c r="D43" s="11"/>
      <c r="E43" s="5"/>
      <c r="F43" s="12"/>
      <c r="G43" s="11"/>
      <c r="H43" s="5"/>
    </row>
    <row r="44" spans="1:8" s="50" customFormat="1" x14ac:dyDescent="0.25">
      <c r="A44" s="5"/>
      <c r="B44" s="31"/>
      <c r="C44" s="5"/>
      <c r="D44" s="11"/>
      <c r="E44" s="11"/>
      <c r="F44" s="12"/>
      <c r="G44" s="11"/>
      <c r="H44" s="5"/>
    </row>
    <row r="45" spans="1:8" s="50" customFormat="1" x14ac:dyDescent="0.25">
      <c r="A45" s="5"/>
      <c r="B45" s="31"/>
      <c r="C45" s="5"/>
      <c r="D45" s="5"/>
      <c r="E45" s="11"/>
      <c r="F45" s="12"/>
      <c r="G45" s="11"/>
      <c r="H45" s="5"/>
    </row>
    <row r="46" spans="1:8" s="50" customFormat="1" x14ac:dyDescent="0.25">
      <c r="A46" s="5"/>
      <c r="B46" s="31"/>
      <c r="C46" s="5"/>
      <c r="D46" s="5"/>
      <c r="E46" s="11"/>
      <c r="F46" s="12"/>
      <c r="G46" s="11"/>
      <c r="H46" s="5"/>
    </row>
  </sheetData>
  <mergeCells count="5">
    <mergeCell ref="A1:B4"/>
    <mergeCell ref="C1:E1"/>
    <mergeCell ref="C2:E2"/>
    <mergeCell ref="A5:H6"/>
    <mergeCell ref="C3:E4"/>
  </mergeCells>
  <conditionalFormatting sqref="F10:H29">
    <cfRule type="cellIs" dxfId="1" priority="15" operator="greaterThan">
      <formula>0</formula>
    </cfRule>
  </conditionalFormatting>
  <conditionalFormatting sqref="F9:H9">
    <cfRule type="cellIs" dxfId="0" priority="1" operator="greaterThan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mirela faria</cp:lastModifiedBy>
  <cp:lastPrinted>2021-01-19T13:53:28Z</cp:lastPrinted>
  <dcterms:created xsi:type="dcterms:W3CDTF">2019-05-22T12:26:47Z</dcterms:created>
  <dcterms:modified xsi:type="dcterms:W3CDTF">2021-04-01T14:50:41Z</dcterms:modified>
</cp:coreProperties>
</file>